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X:\地域整備部\上下水道課\業務係\各種調査(H27～)\経営比較分析関連\R3年度決算に基づく経営比較分析\下水道分\提出(下水道分)\"/>
    </mc:Choice>
  </mc:AlternateContent>
  <xr:revisionPtr revIDLastSave="0" documentId="13_ncr:1_{B0A3E3EB-E400-4890-B96B-2E04FCA48554}" xr6:coauthVersionLast="36" xr6:coauthVersionMax="36" xr10:uidLastSave="{00000000-0000-0000-0000-000000000000}"/>
  <workbookProtection workbookAlgorithmName="SHA-512" workbookHashValue="i6I4oOtAma2Ax6wIMm7w150ErMiJFtx3LWjJ6NMQRWlMv5eaTIQSNurSJRSlGC3Tfamy/4yOWoDjahO4yE/D8Q==" workbookSaltValue="01BjqNQFFD7onV3la7F/8Q=="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<sst xmlns="http://schemas.openxmlformats.org/spreadsheetml/2006/main" count="236" uniqueCount="120">
  <si>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</si>
  <si>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</si>
  <si>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</si>
  <si>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</si>
  <si>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</si>
  <si>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</si>
  <si>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</si>
  <si>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</si>
  <si>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</si>
  <si>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</si>
  <si>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</si>
  <si>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</si>
  <si>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</si>
  <si>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</si>
  <si>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</si>
  <si>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</si>
  <si>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</si>
  <si>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</si>
  <si>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</si>
  <si>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</si>
  <si>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</si>
  <si>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</si>
  <si>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</si>
  <si>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</si>
  <si>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</si>
  <si>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</si>
  <si>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</si>
  <si>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</si>
  <si>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</si>
  <si>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</si>
  <si>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</si>
  <si>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</si>
  <si>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</si>
  <si>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</si>
  <si>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</si>
  <si>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</si>
  <si>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</si>
  <si>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</si>
  <si>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</si>
  <si>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</si>
  <si>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</si>
  <si>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</si>
  <si>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</si>
  <si>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</si>
  <si>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</si>
  <si>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</si>
  <si>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</si>
  <si>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</si>
  <si>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</si>
  <si>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</si>
  <si>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</si>
  <si>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</si>
  <si>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</si>
  <si>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</si>
  <si>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</si>
  <si>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</si>
  <si>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</si>
  <si>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</si>
  <si>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</si>
  <si>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</si>
  <si>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</si>
  <si>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</si>
  <si>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</si>
  <si>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</si>
  <si>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</si>
  <si>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</si>
  <si>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</si>
  <si>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</si>
  <si>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</si>
  <si>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</si>
  <si>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</si>
  <si>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</si>
  <si>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</si>
  <si>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</si>
  <si>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</si>
  <si>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</si>
  <si>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</si>
  <si>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</si>
  <si>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</si>
  <si>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</si>
  <si>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</si>
  <si>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</si>
  <si>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</si>
  <si>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</si>
  <si>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</si>
  <si>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</si>
  <si>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</si>
  <si>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</si>
  <si>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</si>
  <si>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</si>
  <si>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</si>
  <si>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</si>
  <si>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</si>
  <si>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</si>
  <si>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</si>
  <si>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</si>
  <si>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</si>
  <si>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</si>
  <si>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湯沢町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</si>
  <si>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</si>
  <si>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</si>
  <si>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</si>
  <si>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</si>
  <si>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</si>
  <si>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</si>
  <si>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</si>
  <si>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</si>
  <si>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</si>
  <si>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</si>
  <si>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</si>
  <si>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</si>
  <si>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</si>
  <si>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</si>
  <si>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</si>
  <si>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</si>
  <si>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</si>
  <si>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</si>
  <si>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供用開始から２８年が経過し、処理場や管渠の老朽化に対応する必要性が増してきています。
　ストックマネジメント計画に基づいて適切な改築更新を行い、施設の健全性を維持しながら、維持管理費用の節減をしていく必要があると考えます。土樽・松川処理区統合管渠整備を進め、維持管理費用の節減を行っていきます。
　使用料収入が減少しているため、賄うべき費用を繰入金で充てている状況です。状況の改善と財源確保のため、下水道接続の勧奨による接続率向上、並びに使用料徴収率の向上や適正な使用料の設定を目指すなど、経営改善に努めていく必要があると考えます。
　また、経営戦略を見直し、長期的な視点で事業効率の改善に努めていかなければならないと考えます。</t>
    <phoneticPr fontId="4"/>
  </si>
  <si>
    <t>①収益的収支比率について
　Ｒ３年度は、総収益のうち新型コロナウイルス感染症の影響等が緩和したことによる使用料収入の増加と、繰入金が増加したため、比率は前年度に比べて改善しています。引き続き総費用の抑制に努めなければならないと考えます。
④企業債残高対事業規模比率について
　指標が類似団体平均値に比べて大きな数値になっています。理由として、当該処理区における下水処理人口が少ないため使用料収入が少額であり、また、新しい処理区整備の借入を行ったためであると考えます。
⑤経費回収率について
　指標の数値が低いのは、当該処理区における下水処理人口が少ないために年間の有収水量が少量となっていることや下水道接続率がまだ低いことが起因していると考えます。
⑥汚水処理原価について
　類似団体に比べ、指標の数値が高いのは、施設が観光期の処理量に適切な規模であることに対して、当該処理区における下水処理人口が少ないために年間の有収水量が少量となっていることであると考えます。また、下水道接続率がまだ低いことも起因していると考えます。
⑦施設利用率について
　指標を見ると類似団体と比べ、利用率が低い数値となっていますが、湯沢町は観光地であり季節により処理量が大きく変動します。そのため、年平均で算出した結果、低い数値となっていると考えます。観光シーズン中に関しては処理能力に適した水量が処理されているため、施設規模は適切であると考えます。
⑧水洗化率について
　類似団体に比べ、指標の数値が低いのは、平成２９年７月共用開始処理施設の下水道接続率が未だ低いことに起因しています。引き続き下水道接続の勧奨を継続し、水洗化率向上への取組が必要があると考えます。</t>
    <rPh sb="43" eb="45">
      <t>カンワ</t>
    </rPh>
    <rPh sb="52" eb="55">
      <t>シヨウリョウ</t>
    </rPh>
    <rPh sb="55" eb="57">
      <t>シュウニュウ</t>
    </rPh>
    <rPh sb="58" eb="60">
      <t>ゾウカ</t>
    </rPh>
    <rPh sb="66" eb="68">
      <t>ゾウカ</t>
    </rPh>
    <rPh sb="338" eb="339">
      <t>ルイ</t>
    </rPh>
    <rPh sb="339" eb="340">
      <t>ニ</t>
    </rPh>
    <rPh sb="340" eb="342">
      <t>ダンタイ</t>
    </rPh>
    <rPh sb="343" eb="344">
      <t>クラ</t>
    </rPh>
    <rPh sb="480" eb="481">
      <t>ルイ</t>
    </rPh>
    <rPh sb="481" eb="482">
      <t>ニ</t>
    </rPh>
    <rPh sb="482" eb="484">
      <t>ダンタイ</t>
    </rPh>
    <rPh sb="485" eb="486">
      <t>クラ</t>
    </rPh>
    <rPh sb="626" eb="627">
      <t>ルイ</t>
    </rPh>
    <rPh sb="627" eb="628">
      <t>ニ</t>
    </rPh>
    <rPh sb="628" eb="630">
      <t>ダンタイ</t>
    </rPh>
    <rPh sb="631" eb="632">
      <t>クラ</t>
    </rPh>
    <rPh sb="668" eb="669">
      <t>イマ</t>
    </rPh>
    <phoneticPr fontId="4"/>
  </si>
  <si>
    <t>　処理施設に関しては、長寿命化計画を策定し、それに基づいて施設を更新・管理していました。平成３０年度に新たにストックマネジメント計画を策定し、この計画に基づいて施設の改築・更新を行うとともに、土樽・松川処理区の公共下水道との統合（令和７年度）を目指し、施設の効率化を進めています。
　汚水管渠に関しては、毎年計画的に管渠の清掃並びに点検を行っており、適切な管理ができていると考えます。</t>
    <rPh sb="89" eb="90">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</si>
</sst>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61D-4B4F-AF70-B8FF32028E3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461D-4B4F-AF70-B8FF32028E3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103.15</c:v>
                </c:pt>
                <c:pt idx="1">
                  <c:v>93.37</c:v>
                </c:pt>
                <c:pt idx="2">
                  <c:v>94.85</c:v>
                </c:pt>
                <c:pt idx="3">
                  <c:v>94.88</c:v>
                </c:pt>
                <c:pt idx="4">
                  <c:v>98.23</c:v>
                </c:pt>
              </c:numCache>
            </c:numRef>
          </c:val>
          <c:extLst>
            <c:ext xmlns:c16="http://schemas.microsoft.com/office/drawing/2014/chart" uri="{C3380CC4-5D6E-409C-BE32-E72D297353CC}">
              <c16:uniqueId val="{00000000-A1FC-48F3-AF3B-DE2287495BB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FC-48F3-AF3B-DE2287495BB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E5-4F52-BDE0-19E3CA758E9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E5-4F52-BDE0-19E3CA758E9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034-4CC1-8006-79012878762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34-4CC1-8006-79012878762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071-45FF-81C8-BEB1FAB30ED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71-45FF-81C8-BEB1FAB30ED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3BC-4E3D-BC4A-2F54AD4C170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BC-4E3D-BC4A-2F54AD4C170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6292.73</c:v>
                </c:pt>
                <c:pt idx="1">
                  <c:v>5331</c:v>
                </c:pt>
                <c:pt idx="2">
                  <c:v>4875.8900000000003</c:v>
                </c:pt>
                <c:pt idx="3">
                  <c:v>5514.76</c:v>
                </c:pt>
                <c:pt idx="4">
                  <c:v>4687.6000000000004</c:v>
                </c:pt>
              </c:numCache>
            </c:numRef>
          </c:val>
          <c:extLst>
            <c:ext xmlns:c16="http://schemas.microsoft.com/office/drawing/2014/chart" uri="{C3380CC4-5D6E-409C-BE32-E72D297353CC}">
              <c16:uniqueId val="{00000000-B0C9-4AA8-B11F-5F9A95A4904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B0C9-4AA8-B11F-5F9A95A4904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38.69</c:v>
                </c:pt>
                <c:pt idx="1">
                  <c:v>36.85</c:v>
                </c:pt>
                <c:pt idx="2">
                  <c:v>30.37</c:v>
                </c:pt>
                <c:pt idx="3">
                  <c:v>24.02</c:v>
                </c:pt>
                <c:pt idx="4">
                  <c:v>27.05</c:v>
                </c:pt>
              </c:numCache>
            </c:numRef>
          </c:val>
          <c:extLst>
            <c:ext xmlns:c16="http://schemas.microsoft.com/office/drawing/2014/chart" uri="{C3380CC4-5D6E-409C-BE32-E72D297353CC}">
              <c16:uniqueId val="{00000000-1C97-47A3-9911-1A5F479CEA7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1C97-47A3-9911-1A5F479CEA7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542.77</c:v>
                </c:pt>
                <c:pt idx="1">
                  <c:v>569.42999999999995</c:v>
                </c:pt>
                <c:pt idx="2">
                  <c:v>690.29</c:v>
                </c:pt>
                <c:pt idx="3">
                  <c:v>920.38</c:v>
                </c:pt>
                <c:pt idx="4">
                  <c:v>766.08</c:v>
                </c:pt>
              </c:numCache>
            </c:numRef>
          </c:val>
          <c:extLst>
            <c:ext xmlns:c16="http://schemas.microsoft.com/office/drawing/2014/chart" uri="{C3380CC4-5D6E-409C-BE32-E72D297353CC}">
              <c16:uniqueId val="{00000000-66FB-4B1F-BC92-1649BC7F12B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66FB-4B1F-BC92-1649BC7F12B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7.73</c:v>
                </c:pt>
                <c:pt idx="1">
                  <c:v>6.91</c:v>
                </c:pt>
                <c:pt idx="2">
                  <c:v>12.41</c:v>
                </c:pt>
                <c:pt idx="3">
                  <c:v>8.6199999999999992</c:v>
                </c:pt>
                <c:pt idx="4">
                  <c:v>10.18</c:v>
                </c:pt>
              </c:numCache>
            </c:numRef>
          </c:val>
          <c:extLst>
            <c:ext xmlns:c16="http://schemas.microsoft.com/office/drawing/2014/chart" uri="{C3380CC4-5D6E-409C-BE32-E72D297353CC}">
              <c16:uniqueId val="{00000000-EE31-415F-B2BC-9EF3FE4EFBA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EE31-415F-B2BC-9EF3FE4EFBA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58.88</c:v>
                </c:pt>
                <c:pt idx="1">
                  <c:v>57.19</c:v>
                </c:pt>
                <c:pt idx="2">
                  <c:v>62.31</c:v>
                </c:pt>
                <c:pt idx="3">
                  <c:v>64.87</c:v>
                </c:pt>
                <c:pt idx="4">
                  <c:v>65.91</c:v>
                </c:pt>
              </c:numCache>
            </c:numRef>
          </c:val>
          <c:extLst>
            <c:ext xmlns:c16="http://schemas.microsoft.com/office/drawing/2014/chart" uri="{C3380CC4-5D6E-409C-BE32-E72D297353CC}">
              <c16:uniqueId val="{00000000-8D5A-4241-A8B2-5E1618E823A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8D5A-4241-A8B2-5E1618E823A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8"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新潟県　湯沢町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46">
        <f>データ!S6</f>
        <v>8002</v>
      </c>
      <c r="AM8" s="46"/>
      <c r="AN8" s="46"/>
      <c r="AO8" s="46"/>
      <c r="AP8" s="46"/>
      <c r="AQ8" s="46"/>
      <c r="AR8" s="46"/>
      <c r="AS8" s="46"/>
      <c r="AT8" s="45">
        <f>データ!T6</f>
        <v>357.29</v>
      </c>
      <c r="AU8" s="45"/>
      <c r="AV8" s="45"/>
      <c r="AW8" s="45"/>
      <c r="AX8" s="45"/>
      <c r="AY8" s="45"/>
      <c r="AZ8" s="45"/>
      <c r="BA8" s="45"/>
      <c r="BB8" s="45">
        <f>データ!U6</f>
        <v>22.4</v>
      </c>
      <c r="BC8" s="45"/>
      <c r="BD8" s="45"/>
      <c r="BE8" s="45"/>
      <c r="BF8" s="45"/>
      <c r="BG8" s="45"/>
      <c r="BH8" s="45"/>
      <c r="BI8" s="45"/>
      <c r="BJ8" s="3"/>
      <c r="BK8" s="3"/>
      <c r="BL8" s="67" t="s">
        <v>10</v>
      </c>
      <c r="BM8" s="68"/>
      <c r="BN8" s="69" t="s">
        <v>11</v>
      </c>
      <c r="BO8" s="69"/>
      <c r="BP8" s="69"/>
      <c r="BQ8" s="69"/>
      <c r="BR8" s="69"/>
      <c r="BS8" s="69"/>
      <c r="BT8" s="69"/>
      <c r="BU8" s="69"/>
      <c r="BV8" s="69"/>
      <c r="BW8" s="69"/>
      <c r="BX8" s="69"/>
      <c r="BY8" s="70"/>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7.19</v>
      </c>
      <c r="Q10" s="45"/>
      <c r="R10" s="45"/>
      <c r="S10" s="45"/>
      <c r="T10" s="45"/>
      <c r="U10" s="45"/>
      <c r="V10" s="45"/>
      <c r="W10" s="45">
        <f>データ!Q6</f>
        <v>113.54</v>
      </c>
      <c r="X10" s="45"/>
      <c r="Y10" s="45"/>
      <c r="Z10" s="45"/>
      <c r="AA10" s="45"/>
      <c r="AB10" s="45"/>
      <c r="AC10" s="45"/>
      <c r="AD10" s="46">
        <f>データ!R6</f>
        <v>3300</v>
      </c>
      <c r="AE10" s="46"/>
      <c r="AF10" s="46"/>
      <c r="AG10" s="46"/>
      <c r="AH10" s="46"/>
      <c r="AI10" s="46"/>
      <c r="AJ10" s="46"/>
      <c r="AK10" s="2"/>
      <c r="AL10" s="46">
        <f>データ!V6</f>
        <v>572</v>
      </c>
      <c r="AM10" s="46"/>
      <c r="AN10" s="46"/>
      <c r="AO10" s="46"/>
      <c r="AP10" s="46"/>
      <c r="AQ10" s="46"/>
      <c r="AR10" s="46"/>
      <c r="AS10" s="46"/>
      <c r="AT10" s="45">
        <f>データ!W6</f>
        <v>0.73</v>
      </c>
      <c r="AU10" s="45"/>
      <c r="AV10" s="45"/>
      <c r="AW10" s="45"/>
      <c r="AX10" s="45"/>
      <c r="AY10" s="45"/>
      <c r="AZ10" s="45"/>
      <c r="BA10" s="45"/>
      <c r="BB10" s="45">
        <f>データ!X6</f>
        <v>783.56</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118</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119</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【1,201.79】</v>
      </c>
      <c r="I86" s="12" t="str">
        <f>データ!CA6</f>
        <v>【75.31】</v>
      </c>
      <c r="J86" s="12" t="str">
        <f>データ!CL6</f>
        <v>【216.39】</v>
      </c>
      <c r="K86" s="12" t="str">
        <f>データ!CW6</f>
        <v>【42.57】</v>
      </c>
      <c r="L86" s="12" t="str">
        <f>データ!DH6</f>
        <v>【85.24】</v>
      </c>
      <c r="M86" s="12" t="s">
        <v>43</v>
      </c>
      <c r="N86" s="12" t="s">
        <v>43</v>
      </c>
      <c r="O86" s="12" t="str">
        <f>データ!EO6</f>
        <v>【0.15】</v>
      </c>
    </row>
  </sheetData>
  <sheetProtection algorithmName="SHA-512" hashValue="RX3PK5oxk1jbEhCSVhYT2o+tEMPWdi+fnzjT2Rl40+Wbn5nbz0IUSHLRFhY6PnfgCczqh0MInNaqcje9WHbUfQ==" saltValue="LeS9LggQ0GhSNjNGuMd45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56</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57</v>
      </c>
      <c r="B4" s="16"/>
      <c r="C4" s="16"/>
      <c r="D4" s="16"/>
      <c r="E4" s="16"/>
      <c r="F4" s="16"/>
      <c r="G4" s="16"/>
      <c r="H4" s="82"/>
      <c r="I4" s="83"/>
      <c r="J4" s="83"/>
      <c r="K4" s="83"/>
      <c r="L4" s="83"/>
      <c r="M4" s="83"/>
      <c r="N4" s="83"/>
      <c r="O4" s="83"/>
      <c r="P4" s="83"/>
      <c r="Q4" s="83"/>
      <c r="R4" s="83"/>
      <c r="S4" s="83"/>
      <c r="T4" s="83"/>
      <c r="U4" s="83"/>
      <c r="V4" s="83"/>
      <c r="W4" s="83"/>
      <c r="X4" s="84"/>
      <c r="Y4" s="78" t="s">
        <v>58</v>
      </c>
      <c r="Z4" s="78"/>
      <c r="AA4" s="78"/>
      <c r="AB4" s="78"/>
      <c r="AC4" s="78"/>
      <c r="AD4" s="78"/>
      <c r="AE4" s="78"/>
      <c r="AF4" s="78"/>
      <c r="AG4" s="78"/>
      <c r="AH4" s="78"/>
      <c r="AI4" s="78"/>
      <c r="AJ4" s="78" t="s">
        <v>59</v>
      </c>
      <c r="AK4" s="78"/>
      <c r="AL4" s="78"/>
      <c r="AM4" s="78"/>
      <c r="AN4" s="78"/>
      <c r="AO4" s="78"/>
      <c r="AP4" s="78"/>
      <c r="AQ4" s="78"/>
      <c r="AR4" s="78"/>
      <c r="AS4" s="78"/>
      <c r="AT4" s="78"/>
      <c r="AU4" s="78" t="s">
        <v>60</v>
      </c>
      <c r="AV4" s="78"/>
      <c r="AW4" s="78"/>
      <c r="AX4" s="78"/>
      <c r="AY4" s="78"/>
      <c r="AZ4" s="78"/>
      <c r="BA4" s="78"/>
      <c r="BB4" s="78"/>
      <c r="BC4" s="78"/>
      <c r="BD4" s="78"/>
      <c r="BE4" s="78"/>
      <c r="BF4" s="78" t="s">
        <v>61</v>
      </c>
      <c r="BG4" s="78"/>
      <c r="BH4" s="78"/>
      <c r="BI4" s="78"/>
      <c r="BJ4" s="78"/>
      <c r="BK4" s="78"/>
      <c r="BL4" s="78"/>
      <c r="BM4" s="78"/>
      <c r="BN4" s="78"/>
      <c r="BO4" s="78"/>
      <c r="BP4" s="78"/>
      <c r="BQ4" s="78" t="s">
        <v>62</v>
      </c>
      <c r="BR4" s="78"/>
      <c r="BS4" s="78"/>
      <c r="BT4" s="78"/>
      <c r="BU4" s="78"/>
      <c r="BV4" s="78"/>
      <c r="BW4" s="78"/>
      <c r="BX4" s="78"/>
      <c r="BY4" s="78"/>
      <c r="BZ4" s="78"/>
      <c r="CA4" s="78"/>
      <c r="CB4" s="78" t="s">
        <v>63</v>
      </c>
      <c r="CC4" s="78"/>
      <c r="CD4" s="78"/>
      <c r="CE4" s="78"/>
      <c r="CF4" s="78"/>
      <c r="CG4" s="78"/>
      <c r="CH4" s="78"/>
      <c r="CI4" s="78"/>
      <c r="CJ4" s="78"/>
      <c r="CK4" s="78"/>
      <c r="CL4" s="78"/>
      <c r="CM4" s="78" t="s">
        <v>64</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67</v>
      </c>
      <c r="DU4" s="78"/>
      <c r="DV4" s="78"/>
      <c r="DW4" s="78"/>
      <c r="DX4" s="78"/>
      <c r="DY4" s="78"/>
      <c r="DZ4" s="78"/>
      <c r="EA4" s="78"/>
      <c r="EB4" s="78"/>
      <c r="EC4" s="78"/>
      <c r="ED4" s="78"/>
      <c r="EE4" s="78" t="s">
        <v>68</v>
      </c>
      <c r="EF4" s="78"/>
      <c r="EG4" s="78"/>
      <c r="EH4" s="78"/>
      <c r="EI4" s="78"/>
      <c r="EJ4" s="78"/>
      <c r="EK4" s="78"/>
      <c r="EL4" s="78"/>
      <c r="EM4" s="78"/>
      <c r="EN4" s="78"/>
      <c r="EO4" s="78"/>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154610</v>
      </c>
      <c r="D6" s="19">
        <f t="shared" si="3"/>
        <v>47</v>
      </c>
      <c r="E6" s="19">
        <f t="shared" si="3"/>
        <v>17</v>
      </c>
      <c r="F6" s="19">
        <f t="shared" si="3"/>
        <v>4</v>
      </c>
      <c r="G6" s="19">
        <f t="shared" si="3"/>
        <v>0</v>
      </c>
      <c r="H6" s="19" t="str">
        <f t="shared" si="3"/>
        <v>新潟県　湯沢町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7.19</v>
      </c>
      <c r="Q6" s="20">
        <f t="shared" si="3"/>
        <v>113.54</v>
      </c>
      <c r="R6" s="20">
        <f t="shared" si="3"/>
        <v>3300</v>
      </c>
      <c r="S6" s="20">
        <f t="shared" si="3"/>
        <v>8002</v>
      </c>
      <c r="T6" s="20">
        <f t="shared" si="3"/>
        <v>357.29</v>
      </c>
      <c r="U6" s="20">
        <f t="shared" si="3"/>
        <v>22.4</v>
      </c>
      <c r="V6" s="20">
        <f t="shared" si="3"/>
        <v>572</v>
      </c>
      <c r="W6" s="20">
        <f t="shared" si="3"/>
        <v>0.73</v>
      </c>
      <c r="X6" s="20">
        <f t="shared" si="3"/>
        <v>783.56</v>
      </c>
      <c r="Y6" s="21">
        <f>IF(Y7="",NA(),Y7)</f>
        <v>103.15</v>
      </c>
      <c r="Z6" s="21">
        <f t="shared" ref="Z6:AH6" si="4">IF(Z7="",NA(),Z7)</f>
        <v>93.37</v>
      </c>
      <c r="AA6" s="21">
        <f t="shared" si="4"/>
        <v>94.85</v>
      </c>
      <c r="AB6" s="21">
        <f t="shared" si="4"/>
        <v>94.88</v>
      </c>
      <c r="AC6" s="21">
        <f t="shared" si="4"/>
        <v>98.23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6292.73</v>
      </c>
      <c r="BG6" s="21">
        <f t="shared" ref="BG6:BO6" si="7">IF(BG7="",NA(),BG7)</f>
        <v>5331</v>
      </c>
      <c r="BH6" s="21">
        <f t="shared" si="7"/>
        <v>4875.8900000000003</v>
      </c>
      <c r="BI6" s="21">
        <f t="shared" si="7"/>
        <v>5514.76</v>
      </c>
      <c r="BJ6" s="21">
        <f t="shared" si="7"/>
        <v>4687.6000000000004</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38.69</v>
      </c>
      <c r="BR6" s="21">
        <f t="shared" ref="BR6:BZ6" si="8">IF(BR7="",NA(),BR7)</f>
        <v>36.85</v>
      </c>
      <c r="BS6" s="21">
        <f t="shared" si="8"/>
        <v>30.37</v>
      </c>
      <c r="BT6" s="21">
        <f t="shared" si="8"/>
        <v>24.02</v>
      </c>
      <c r="BU6" s="21">
        <f t="shared" si="8"/>
        <v>27.05</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542.77</v>
      </c>
      <c r="CC6" s="21">
        <f t="shared" ref="CC6:CK6" si="9">IF(CC7="",NA(),CC7)</f>
        <v>569.42999999999995</v>
      </c>
      <c r="CD6" s="21">
        <f t="shared" si="9"/>
        <v>690.29</v>
      </c>
      <c r="CE6" s="21">
        <f t="shared" si="9"/>
        <v>920.38</v>
      </c>
      <c r="CF6" s="21">
        <f t="shared" si="9"/>
        <v>766.08</v>
      </c>
      <c r="CG6" s="21">
        <f t="shared" si="9"/>
        <v>221.81</v>
      </c>
      <c r="CH6" s="21">
        <f t="shared" si="9"/>
        <v>230.02</v>
      </c>
      <c r="CI6" s="21">
        <f t="shared" si="9"/>
        <v>228.47</v>
      </c>
      <c r="CJ6" s="21">
        <f t="shared" si="9"/>
        <v>224.88</v>
      </c>
      <c r="CK6" s="21">
        <f t="shared" si="9"/>
        <v>228.64</v>
      </c>
      <c r="CL6" s="20" t="str">
        <f>IF(CL7="","",IF(CL7="-","【-】","【"&amp;SUBSTITUTE(TEXT(CL7,"#,##0.00"),"-","△")&amp;"】"))</f>
        <v>【216.39】</v>
      </c>
      <c r="CM6" s="21">
        <f>IF(CM7="",NA(),CM7)</f>
        <v>7.73</v>
      </c>
      <c r="CN6" s="21">
        <f t="shared" ref="CN6:CV6" si="10">IF(CN7="",NA(),CN7)</f>
        <v>6.91</v>
      </c>
      <c r="CO6" s="21">
        <f t="shared" si="10"/>
        <v>12.41</v>
      </c>
      <c r="CP6" s="21">
        <f t="shared" si="10"/>
        <v>8.6199999999999992</v>
      </c>
      <c r="CQ6" s="21">
        <f t="shared" si="10"/>
        <v>10.18</v>
      </c>
      <c r="CR6" s="21">
        <f t="shared" si="10"/>
        <v>43.36</v>
      </c>
      <c r="CS6" s="21">
        <f t="shared" si="10"/>
        <v>42.56</v>
      </c>
      <c r="CT6" s="21">
        <f t="shared" si="10"/>
        <v>42.47</v>
      </c>
      <c r="CU6" s="21">
        <f t="shared" si="10"/>
        <v>42.4</v>
      </c>
      <c r="CV6" s="21">
        <f t="shared" si="10"/>
        <v>42.28</v>
      </c>
      <c r="CW6" s="20" t="str">
        <f>IF(CW7="","",IF(CW7="-","【-】","【"&amp;SUBSTITUTE(TEXT(CW7,"#,##0.00"),"-","△")&amp;"】"))</f>
        <v>【42.57】</v>
      </c>
      <c r="CX6" s="21">
        <f>IF(CX7="",NA(),CX7)</f>
        <v>58.88</v>
      </c>
      <c r="CY6" s="21">
        <f t="shared" ref="CY6:DG6" si="11">IF(CY7="",NA(),CY7)</f>
        <v>57.19</v>
      </c>
      <c r="CZ6" s="21">
        <f t="shared" si="11"/>
        <v>62.31</v>
      </c>
      <c r="DA6" s="21">
        <f t="shared" si="11"/>
        <v>64.87</v>
      </c>
      <c r="DB6" s="21">
        <f t="shared" si="11"/>
        <v>65.91</v>
      </c>
      <c r="DC6" s="21">
        <f t="shared" si="11"/>
        <v>83.06</v>
      </c>
      <c r="DD6" s="21">
        <f t="shared" si="11"/>
        <v>83.32</v>
      </c>
      <c r="DE6" s="21">
        <f t="shared" si="11"/>
        <v>83.75</v>
      </c>
      <c r="DF6" s="21">
        <f t="shared" si="11"/>
        <v>84.19</v>
      </c>
      <c r="DG6" s="21">
        <f t="shared" si="11"/>
        <v>84.34</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5" s="22" customFormat="1" x14ac:dyDescent="0.15">
      <c r="A7" s="14"/>
      <c r="B7" s="23">
        <v>2021</v>
      </c>
      <c r="C7" s="23">
        <v>154610</v>
      </c>
      <c r="D7" s="23">
        <v>47</v>
      </c>
      <c r="E7" s="23">
        <v>17</v>
      </c>
      <c r="F7" s="23">
        <v>4</v>
      </c>
      <c r="G7" s="23">
        <v>0</v>
      </c>
      <c r="H7" s="23" t="s">
        <v>98</v>
      </c>
      <c r="I7" s="23" t="s">
        <v>99</v>
      </c>
      <c r="J7" s="23" t="s">
        <v>100</v>
      </c>
      <c r="K7" s="23" t="s">
        <v>101</v>
      </c>
      <c r="L7" s="23" t="s">
        <v>102</v>
      </c>
      <c r="M7" s="23" t="s">
        <v>103</v>
      </c>
      <c r="N7" s="24" t="s">
        <v>104</v>
      </c>
      <c r="O7" s="24" t="s">
        <v>105</v>
      </c>
      <c r="P7" s="24">
        <v>7.19</v>
      </c>
      <c r="Q7" s="24">
        <v>113.54</v>
      </c>
      <c r="R7" s="24">
        <v>3300</v>
      </c>
      <c r="S7" s="24">
        <v>8002</v>
      </c>
      <c r="T7" s="24">
        <v>357.29</v>
      </c>
      <c r="U7" s="24">
        <v>22.4</v>
      </c>
      <c r="V7" s="24">
        <v>572</v>
      </c>
      <c r="W7" s="24">
        <v>0.73</v>
      </c>
      <c r="X7" s="24">
        <v>783.56</v>
      </c>
      <c r="Y7" s="24">
        <v>103.15</v>
      </c>
      <c r="Z7" s="24">
        <v>93.37</v>
      </c>
      <c r="AA7" s="24">
        <v>94.85</v>
      </c>
      <c r="AB7" s="24">
        <v>94.88</v>
      </c>
      <c r="AC7" s="24">
        <v>98.23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6292.73</v>
      </c>
      <c r="BG7" s="24">
        <v>5331</v>
      </c>
      <c r="BH7" s="24">
        <v>4875.8900000000003</v>
      </c>
      <c r="BI7" s="24">
        <v>5514.76</v>
      </c>
      <c r="BJ7" s="24">
        <v>4687.6000000000004</v>
      </c>
      <c r="BK7" s="24">
        <v>1243.71</v>
      </c>
      <c r="BL7" s="24">
        <v>1194.1500000000001</v>
      </c>
      <c r="BM7" s="24">
        <v>1206.79</v>
      </c>
      <c r="BN7" s="24">
        <v>1258.43</v>
      </c>
      <c r="BO7" s="24">
        <v>1163.75</v>
      </c>
      <c r="BP7" s="24">
        <v>1201.79</v>
      </c>
      <c r="BQ7" s="24">
        <v>38.69</v>
      </c>
      <c r="BR7" s="24">
        <v>36.85</v>
      </c>
      <c r="BS7" s="24">
        <v>30.37</v>
      </c>
      <c r="BT7" s="24">
        <v>24.02</v>
      </c>
      <c r="BU7" s="24">
        <v>27.05</v>
      </c>
      <c r="BV7" s="24">
        <v>74.3</v>
      </c>
      <c r="BW7" s="24">
        <v>72.260000000000005</v>
      </c>
      <c r="BX7" s="24">
        <v>71.84</v>
      </c>
      <c r="BY7" s="24">
        <v>73.36</v>
      </c>
      <c r="BZ7" s="24">
        <v>72.599999999999994</v>
      </c>
      <c r="CA7" s="24">
        <v>75.31</v>
      </c>
      <c r="CB7" s="24">
        <v>542.77</v>
      </c>
      <c r="CC7" s="24">
        <v>569.42999999999995</v>
      </c>
      <c r="CD7" s="24">
        <v>690.29</v>
      </c>
      <c r="CE7" s="24">
        <v>920.38</v>
      </c>
      <c r="CF7" s="24">
        <v>766.08</v>
      </c>
      <c r="CG7" s="24">
        <v>221.81</v>
      </c>
      <c r="CH7" s="24">
        <v>230.02</v>
      </c>
      <c r="CI7" s="24">
        <v>228.47</v>
      </c>
      <c r="CJ7" s="24">
        <v>224.88</v>
      </c>
      <c r="CK7" s="24">
        <v>228.64</v>
      </c>
      <c r="CL7" s="24">
        <v>216.39</v>
      </c>
      <c r="CM7" s="24">
        <v>7.73</v>
      </c>
      <c r="CN7" s="24">
        <v>6.91</v>
      </c>
      <c r="CO7" s="24">
        <v>12.41</v>
      </c>
      <c r="CP7" s="24">
        <v>8.6199999999999992</v>
      </c>
      <c r="CQ7" s="24">
        <v>10.18</v>
      </c>
      <c r="CR7" s="24">
        <v>43.36</v>
      </c>
      <c r="CS7" s="24">
        <v>42.56</v>
      </c>
      <c r="CT7" s="24">
        <v>42.47</v>
      </c>
      <c r="CU7" s="24">
        <v>42.4</v>
      </c>
      <c r="CV7" s="24">
        <v>42.28</v>
      </c>
      <c r="CW7" s="24">
        <v>42.57</v>
      </c>
      <c r="CX7" s="24">
        <v>58.88</v>
      </c>
      <c r="CY7" s="24">
        <v>57.19</v>
      </c>
      <c r="CZ7" s="24">
        <v>62.31</v>
      </c>
      <c r="DA7" s="24">
        <v>64.87</v>
      </c>
      <c r="DB7" s="24">
        <v>65.91</v>
      </c>
      <c r="DC7" s="24">
        <v>83.06</v>
      </c>
      <c r="DD7" s="24">
        <v>83.32</v>
      </c>
      <c r="DE7" s="24">
        <v>83.75</v>
      </c>
      <c r="DF7" s="24">
        <v>84.19</v>
      </c>
      <c r="DG7" s="24">
        <v>84.34</v>
      </c>
      <c r="DH7" s="24">
        <v>85.24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0.13</v>
      </c>
      <c r="EL7" s="24">
        <v>0.36</v>
      </c>
      <c r="EM7" s="24">
        <v>0.39</v>
      </c>
      <c r="EN7" s="24">
        <v>0.1</v>
      </c>
      <c r="EO7" s="24">
        <v>0.15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太田 はなこ</cp:lastModifiedBy>
  <cp:lastPrinted>2023-01-18T02:00:09Z</cp:lastPrinted>
  <dcterms:created xsi:type="dcterms:W3CDTF">2022-12-01T01:51:00Z</dcterms:created>
  <dcterms:modified xsi:type="dcterms:W3CDTF">2023-01-18T07:52:42Z</dcterms:modified>
  <cp:category/>
</cp:coreProperties>
</file>