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総務部\企画政策課\財政係\財政関係\R04各種報告文書\R05.01.23〆　公営企業に係る経営比較分析表(令和3年度)の分析等について\"/>
    </mc:Choice>
  </mc:AlternateContent>
  <workbookProtection workbookAlgorithmName="SHA-512" workbookHashValue="X/W7r8AdC//hGxCCrQ3SeHXWcRsIr2H6tf8dDIATWu0oG1w7VFHzESOUcc3E9TJEVPDz9AKXZ13fkXJLAhWlew==" workbookSaltValue="usxNqs+nFw+6pdthBuOu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<sst xmlns="http://schemas.openxmlformats.org/spreadsheetml/2006/main" count="236" uniqueCount="119">
  <si>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</si>
  <si>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</si>
  <si>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</si>
  <si>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</si>
  <si>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</si>
  <si>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</si>
  <si>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</si>
  <si>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</si>
  <si>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</si>
  <si>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</si>
  <si>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</si>
  <si>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</si>
  <si>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</si>
  <si>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</si>
  <si>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</si>
  <si>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</si>
  <si>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</si>
  <si>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</si>
  <si>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</si>
  <si>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</si>
  <si>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</si>
  <si>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</si>
  <si>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</si>
  <si>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</si>
  <si>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</si>
  <si>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</si>
  <si>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</si>
  <si>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</si>
  <si>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</si>
  <si>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</si>
  <si>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</si>
  <si>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</si>
  <si>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</si>
  <si>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</si>
  <si>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</si>
  <si>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</si>
  <si>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</si>
  <si>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</si>
  <si>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</si>
  <si>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</si>
  <si>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</si>
  <si>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</si>
  <si>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</si>
  <si>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</si>
  <si>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</si>
  <si>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</si>
  <si>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</si>
  <si>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</si>
  <si>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</si>
  <si>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</si>
  <si>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</si>
  <si>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</si>
  <si>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</si>
  <si>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</si>
  <si>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</si>
  <si>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</si>
  <si>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</si>
  <si>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</si>
  <si>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</si>
  <si>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</si>
  <si>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</si>
  <si>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</si>
  <si>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</si>
  <si>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</si>
  <si>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</si>
  <si>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</si>
  <si>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</si>
  <si>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</si>
  <si>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</si>
  <si>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</si>
  <si>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</si>
  <si>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</si>
  <si>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</si>
  <si>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</si>
  <si>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</si>
  <si>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</si>
  <si>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</si>
  <si>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</si>
  <si>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</si>
  <si>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</si>
  <si>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</si>
  <si>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</si>
  <si>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</si>
  <si>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</si>
  <si>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</si>
  <si>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</si>
  <si>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</si>
  <si>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</si>
  <si>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</si>
  <si>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</si>
  <si>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</si>
  <si>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</si>
  <si>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</si>
  <si>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</si>
  <si>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</si>
  <si>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</si>
  <si>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</si>
  <si>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</si>
  <si>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</si>
  <si>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</si>
  <si>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</si>
  <si>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</si>
  <si>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</si>
  <si>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</si>
  <si>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</si>
  <si>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</si>
  <si>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</si>
  <si>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</si>
  <si>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</si>
  <si>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</si>
  <si>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</si>
  <si>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</si>
  <si>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</si>
  <si>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</si>
  <si>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</si>
  <si>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</si>
  <si>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Ｒ３年度は、総収益のうち新型コロナウイルス感染症の影響等が緩和したことにより使用料収入が増加しましたが、繰入金が減少したため、比率は前年度に比べて低い数値となっています。経営の健全性を確保するために引き続き総費用の抑制に努めなければならないと考えます。
④企業債残高対事業規模比率について
　Ｒ３年度は、借入額より償還終了した額が多かったため、前年度に比べて低い数値となっています。今後も計画的に施設・設備の改築更新に対する投資を継続していかなければなりません。比率から投資の規模は適切であると考えます。
⑤経費回収率について
　Ｒ３年度は、使用料収入が増加したため、比率は前年度に比べて改善しています。今後は、人口減少等による使用料収入の減少が見込まれることから、更なる汚水処理費の削減が必要と考えます。
⑥汚水処理原価について
　Ｒ２年度と比較して、汚水処理に係る経費が減少し、汚水処理原価が減少しました。今後は、人口減少等による有収水量の減少が見込まれることから、更なる維持管理費の削減と処理場施設・設備の更新の適正な管理が必要と考えます。
⑦施設利用率について
　Ｒ２年度は、新型コロナウイルス感染症の影響等を受け有収水量が減少し、Ｒ１年度より低い数値ですが、Ｒ３年度はその影響等が緩和したことにより有収水量が増加し、Ｒ１年度以前の数値に戻りつつある傾向です。湯沢町は観光地であり季節により処理量が大きく変動します。観光シーズン中に関しては処理能力に適した水量が処理されているため、施設規模は適切であると考えます。
⑧水洗化率について
　処理区域内人口の減少等により水洗化率は、ほぼ横ばいの状態です。引き続き下水道接続の勧奨を継続し、水洗化率向上への取組が必要であると考えます。</t>
    <rPh sb="43" eb="45">
      <t>カンワ</t>
    </rPh>
    <rPh sb="58" eb="60">
      <t>ゾウカ</t>
    </rPh>
    <rPh sb="70" eb="72">
      <t>ゲンショウ</t>
    </rPh>
    <rPh sb="87" eb="88">
      <t>ヒク</t>
    </rPh>
    <rPh sb="89" eb="91">
      <t>スウチ</t>
    </rPh>
    <rPh sb="99" eb="101">
      <t>ケイエイ</t>
    </rPh>
    <rPh sb="102" eb="105">
      <t>ケンゼンセイ</t>
    </rPh>
    <rPh sb="106" eb="108">
      <t>カクホ</t>
    </rPh>
    <rPh sb="162" eb="164">
      <t>ネンド</t>
    </rPh>
    <rPh sb="166" eb="168">
      <t>カリイレ</t>
    </rPh>
    <rPh sb="168" eb="169">
      <t>ガク</t>
    </rPh>
    <rPh sb="171" eb="175">
      <t>ショウカンシュウリョウ</t>
    </rPh>
    <rPh sb="177" eb="178">
      <t>ガク</t>
    </rPh>
    <rPh sb="179" eb="180">
      <t>オオ</t>
    </rPh>
    <rPh sb="186" eb="189">
      <t>ゼンネンド</t>
    </rPh>
    <rPh sb="190" eb="191">
      <t>クラ</t>
    </rPh>
    <rPh sb="193" eb="194">
      <t>ヒク</t>
    </rPh>
    <rPh sb="195" eb="197">
      <t>スウチ</t>
    </rPh>
    <rPh sb="208" eb="211">
      <t>ケイカクテキ</t>
    </rPh>
    <rPh sb="245" eb="247">
      <t>ヒリツ</t>
    </rPh>
    <rPh sb="291" eb="293">
      <t>ゾウカ</t>
    </rPh>
    <rPh sb="298" eb="300">
      <t>ヒリツ</t>
    </rPh>
    <rPh sb="301" eb="304">
      <t>ゼンネンド</t>
    </rPh>
    <rPh sb="305" eb="306">
      <t>クラ</t>
    </rPh>
    <rPh sb="308" eb="310">
      <t>カイゼン</t>
    </rPh>
    <rPh sb="331" eb="333">
      <t>シュウニュウ</t>
    </rPh>
    <rPh sb="391" eb="393">
      <t>オスイ</t>
    </rPh>
    <rPh sb="393" eb="395">
      <t>ショリ</t>
    </rPh>
    <rPh sb="396" eb="397">
      <t>カカ</t>
    </rPh>
    <rPh sb="398" eb="400">
      <t>ケイヒ</t>
    </rPh>
    <rPh sb="401" eb="403">
      <t>ゲンショウ</t>
    </rPh>
    <rPh sb="412" eb="414">
      <t>ゲンショウ</t>
    </rPh>
    <rPh sb="423" eb="425">
      <t>ジンコウ</t>
    </rPh>
    <rPh sb="425" eb="427">
      <t>ゲンショウ</t>
    </rPh>
    <rPh sb="427" eb="428">
      <t>トウ</t>
    </rPh>
    <rPh sb="502" eb="504">
      <t>ネンド</t>
    </rPh>
    <rPh sb="506" eb="508">
      <t>シンガタ</t>
    </rPh>
    <rPh sb="515" eb="518">
      <t>カンセンショウ</t>
    </rPh>
    <rPh sb="519" eb="521">
      <t>エイキョウ</t>
    </rPh>
    <rPh sb="521" eb="522">
      <t>トウ</t>
    </rPh>
    <rPh sb="523" eb="524">
      <t>ウ</t>
    </rPh>
    <rPh sb="525" eb="529">
      <t>ユウシュウスイリョウ</t>
    </rPh>
    <rPh sb="530" eb="532">
      <t>ゲンショウ</t>
    </rPh>
    <rPh sb="536" eb="538">
      <t>ネンド</t>
    </rPh>
    <rPh sb="540" eb="541">
      <t>ヒク</t>
    </rPh>
    <rPh sb="542" eb="544">
      <t>スウチ</t>
    </rPh>
    <rPh sb="550" eb="552">
      <t>ネンド</t>
    </rPh>
    <rPh sb="555" eb="557">
      <t>エイキョウ</t>
    </rPh>
    <rPh sb="557" eb="558">
      <t>トウ</t>
    </rPh>
    <rPh sb="559" eb="561">
      <t>カンワ</t>
    </rPh>
    <rPh sb="568" eb="572">
      <t>ユウシュウスイリョウ</t>
    </rPh>
    <rPh sb="573" eb="575">
      <t>ゾウカ</t>
    </rPh>
    <rPh sb="579" eb="581">
      <t>ネンド</t>
    </rPh>
    <rPh sb="581" eb="583">
      <t>イゼン</t>
    </rPh>
    <rPh sb="584" eb="586">
      <t>スウチ</t>
    </rPh>
    <rPh sb="587" eb="588">
      <t>モド</t>
    </rPh>
    <rPh sb="593" eb="595">
      <t>ケイコウ</t>
    </rPh>
    <rPh sb="598" eb="601">
      <t>ユザワマチ</t>
    </rPh>
    <rPh sb="687" eb="694">
      <t>ショリクイキナイジンコウ</t>
    </rPh>
    <rPh sb="695" eb="697">
      <t>ゲンショウ</t>
    </rPh>
    <rPh sb="697" eb="698">
      <t>トウ</t>
    </rPh>
    <rPh sb="701" eb="704">
      <t>スイセンカ</t>
    </rPh>
    <rPh sb="704" eb="705">
      <t>リツ</t>
    </rPh>
    <rPh sb="709" eb="710">
      <t>ヨコ</t>
    </rPh>
    <rPh sb="713" eb="715">
      <t>ジョウタイ</t>
    </rPh>
    <phoneticPr fontId="4"/>
  </si>
  <si>
    <t>　処理施設に関しては、長寿命化計画を策定し、それに基づいて施設の更新・管理をしていました。平成３０年度に新たにストックマネジメント計画が策定され、この計画に基づいて施設の改築・更新を行っています。
　汚水管渠に関しては、法定耐用年数を超える管渠はありませんが、ストックマネジメント計画に基づき令和元年度から毎年一定区間の点検・調査を継続して行い、優先順位に配慮した更新計画を立て適切な管理を行っていきます。また、毎年区域ごとに管渠の清掃を行うなど適切な維持管理に努めています。</t>
    <rPh sb="178" eb="180">
      <t>ハイリョ</t>
    </rPh>
    <rPh sb="195" eb="196">
      <t>オコナ</t>
    </rPh>
    <rPh sb="219" eb="220">
      <t>オコナ</t>
    </rPh>
    <rPh sb="226" eb="228">
      <t>イジ</t>
    </rPh>
    <rPh sb="231" eb="232">
      <t>ツト</t>
    </rPh>
    <phoneticPr fontId="4"/>
  </si>
  <si>
    <t>　供用開始から３３年が経過し、処理場や管渠の老朽化に対応する必要性が増してきています。
　ストックマネジメント計画に基づいて適切な処理場の改築更新を行い、施設の健全度を維持しながら、維持管理費用の節減をしていく必要があると考えます。
　使用料収入で賄うべき費用を繰入金で補てんしている状況の改善と財源確保のため、下水道接続の勧奨による接続率向上、並びに使用料徴収率の向上や適正な使用料の設定を目指すなど、経営改善に努めていく必要があると考えます。
　また、経営戦略の見直しを行い、長期的な視点で事業効率の改善に努めていかなければならないと考えます。</t>
    <rPh sb="135" eb="136">
      <t>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</si>
</sst>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87-47D7-9FA6-8C92FB3C89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c:ext xmlns:c16="http://schemas.microsoft.com/office/drawing/2014/chart" uri="{C3380CC4-5D6E-409C-BE32-E72D297353CC}">
              <c16:uniqueId val="{00000001-7287-47D7-9FA6-8C92FB3C89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56.73</c:v>
                </c:pt>
                <c:pt idx="1">
                  <c:v>54.63</c:v>
                </c:pt>
                <c:pt idx="2">
                  <c:v>56.38</c:v>
                </c:pt>
                <c:pt idx="3">
                  <c:v>49.05</c:v>
                </c:pt>
                <c:pt idx="4">
                  <c:v>53.8</c:v>
                </c:pt>
              </c:numCache>
            </c:numRef>
          </c:val>
          <c:extLst>
            <c:ext xmlns:c16="http://schemas.microsoft.com/office/drawing/2014/chart" uri="{C3380CC4-5D6E-409C-BE32-E72D297353CC}">
              <c16:uniqueId val="{00000000-475F-4C74-A48B-1EADF9D45C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55.55</c:v>
                </c:pt>
                <c:pt idx="3">
                  <c:v>55.84</c:v>
                </c:pt>
                <c:pt idx="4">
                  <c:v>55.78</c:v>
                </c:pt>
              </c:numCache>
            </c:numRef>
          </c:val>
          <c:smooth val="0"/>
          <c:extLst>
            <c:ext xmlns:c16="http://schemas.microsoft.com/office/drawing/2014/chart" uri="{C3380CC4-5D6E-409C-BE32-E72D297353CC}">
              <c16:uniqueId val="{00000001-475F-4C74-A48B-1EADF9D45C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89.37</c:v>
                </c:pt>
                <c:pt idx="1">
                  <c:v>89</c:v>
                </c:pt>
                <c:pt idx="2">
                  <c:v>87.73</c:v>
                </c:pt>
                <c:pt idx="3">
                  <c:v>87.96</c:v>
                </c:pt>
                <c:pt idx="4">
                  <c:v>88.49</c:v>
                </c:pt>
              </c:numCache>
            </c:numRef>
          </c:val>
          <c:extLst>
            <c:ext xmlns:c16="http://schemas.microsoft.com/office/drawing/2014/chart" uri="{C3380CC4-5D6E-409C-BE32-E72D297353CC}">
              <c16:uniqueId val="{00000000-A8A6-4391-BB0D-18118ED286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91.64</c:v>
                </c:pt>
                <c:pt idx="3">
                  <c:v>92.34</c:v>
                </c:pt>
                <c:pt idx="4">
                  <c:v>91.78</c:v>
                </c:pt>
              </c:numCache>
            </c:numRef>
          </c:val>
          <c:smooth val="0"/>
          <c:extLst>
            <c:ext xmlns:c16="http://schemas.microsoft.com/office/drawing/2014/chart" uri="{C3380CC4-5D6E-409C-BE32-E72D297353CC}">
              <c16:uniqueId val="{00000001-A8A6-4391-BB0D-18118ED286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106.42</c:v>
                </c:pt>
                <c:pt idx="1">
                  <c:v>89.97</c:v>
                </c:pt>
                <c:pt idx="2">
                  <c:v>93.66</c:v>
                </c:pt>
                <c:pt idx="3">
                  <c:v>99.98</c:v>
                </c:pt>
                <c:pt idx="4">
                  <c:v>99.2</c:v>
                </c:pt>
              </c:numCache>
            </c:numRef>
          </c:val>
          <c:extLst>
            <c:ext xmlns:c16="http://schemas.microsoft.com/office/drawing/2014/chart" uri="{C3380CC4-5D6E-409C-BE32-E72D297353CC}">
              <c16:uniqueId val="{00000000-2C0A-4585-9462-E72B7353A5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A-4585-9462-E72B7353A5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E-4A45-8880-0C3D6EE3B4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E-4A45-8880-0C3D6EE3B4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6-49C1-B481-A16ACF46D8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6-49C1-B481-A16ACF46D8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6-4AE5-AB91-05F5CD41BA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6-4AE5-AB91-05F5CD41BA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8-4F4D-A5B6-218B0613B9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8-4F4D-A5B6-218B0613B9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1001.44</c:v>
                </c:pt>
                <c:pt idx="1">
                  <c:v>829.3</c:v>
                </c:pt>
                <c:pt idx="2">
                  <c:v>744.28</c:v>
                </c:pt>
                <c:pt idx="3">
                  <c:v>746.68</c:v>
                </c:pt>
                <c:pt idx="4">
                  <c:v>632.92999999999995</c:v>
                </c:pt>
              </c:numCache>
            </c:numRef>
          </c:val>
          <c:extLst>
            <c:ext xmlns:c16="http://schemas.microsoft.com/office/drawing/2014/chart" uri="{C3380CC4-5D6E-409C-BE32-E72D297353CC}">
              <c16:uniqueId val="{00000000-D4F5-4498-8FFD-661BEF9700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807.75</c:v>
                </c:pt>
                <c:pt idx="3">
                  <c:v>812.92</c:v>
                </c:pt>
                <c:pt idx="4">
                  <c:v>765.48</c:v>
                </c:pt>
              </c:numCache>
            </c:numRef>
          </c:val>
          <c:smooth val="0"/>
          <c:extLst>
            <c:ext xmlns:c16="http://schemas.microsoft.com/office/drawing/2014/chart" uri="{C3380CC4-5D6E-409C-BE32-E72D297353CC}">
              <c16:uniqueId val="{00000001-D4F5-4498-8FFD-661BEF9700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99.25</c:v>
                </c:pt>
                <c:pt idx="1">
                  <c:v>89.58</c:v>
                </c:pt>
                <c:pt idx="2">
                  <c:v>95.61</c:v>
                </c:pt>
                <c:pt idx="3">
                  <c:v>87.72</c:v>
                </c:pt>
                <c:pt idx="4">
                  <c:v>94.59</c:v>
                </c:pt>
              </c:numCache>
            </c:numRef>
          </c:val>
          <c:extLst>
            <c:ext xmlns:c16="http://schemas.microsoft.com/office/drawing/2014/chart" uri="{C3380CC4-5D6E-409C-BE32-E72D297353CC}">
              <c16:uniqueId val="{00000000-AE34-464D-9B61-AB45DB1D1B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86.94</c:v>
                </c:pt>
                <c:pt idx="3">
                  <c:v>85.4</c:v>
                </c:pt>
                <c:pt idx="4">
                  <c:v>87.8</c:v>
                </c:pt>
              </c:numCache>
            </c:numRef>
          </c:val>
          <c:smooth val="0"/>
          <c:extLst>
            <c:ext xmlns:c16="http://schemas.microsoft.com/office/drawing/2014/chart" uri="{C3380CC4-5D6E-409C-BE32-E72D297353CC}">
              <c16:uniqueId val="{00000001-AE34-464D-9B61-AB45DB1D1B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210.65</c:v>
                </c:pt>
                <c:pt idx="1">
                  <c:v>232.92</c:v>
                </c:pt>
                <c:pt idx="2">
                  <c:v>219.15</c:v>
                </c:pt>
                <c:pt idx="3">
                  <c:v>244.08</c:v>
                </c:pt>
                <c:pt idx="4">
                  <c:v>225.99</c:v>
                </c:pt>
              </c:numCache>
            </c:numRef>
          </c:val>
          <c:extLst>
            <c:ext xmlns:c16="http://schemas.microsoft.com/office/drawing/2014/chart" uri="{C3380CC4-5D6E-409C-BE32-E72D297353CC}">
              <c16:uniqueId val="{00000000-C656-4B23-8393-1CE8196590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179.63</c:v>
                </c:pt>
                <c:pt idx="3">
                  <c:v>188.57</c:v>
                </c:pt>
                <c:pt idx="4">
                  <c:v>187.69</c:v>
                </c:pt>
              </c:numCache>
            </c:numRef>
          </c:val>
          <c:smooth val="0"/>
          <c:extLst>
            <c:ext xmlns:c16="http://schemas.microsoft.com/office/drawing/2014/chart" uri="{C3380CC4-5D6E-409C-BE32-E72D297353CC}">
              <c16:uniqueId val="{00000001-C656-4B23-8393-1CE8196590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新潟県　湯沢町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Cd1</v>
      </c>
      <c r="X8" s="60"/>
      <c r="Y8" s="60"/>
      <c r="Z8" s="60"/>
      <c r="AA8" s="60"/>
      <c r="AB8" s="60"/>
      <c r="AC8" s="60"/>
      <c r="AD8" s="61" t="str">
        <f>データ!$M$6</f>
        <v>非設置</v>
      </c>
      <c r="AE8" s="61"/>
      <c r="AF8" s="61"/>
      <c r="AG8" s="61"/>
      <c r="AH8" s="61"/>
      <c r="AI8" s="61"/>
      <c r="AJ8" s="61"/>
      <c r="AK8" s="3"/>
      <c r="AL8" s="49">
        <f>データ!S6</f>
        <v>8002</v>
      </c>
      <c r="AM8" s="49"/>
      <c r="AN8" s="49"/>
      <c r="AO8" s="49"/>
      <c r="AP8" s="49"/>
      <c r="AQ8" s="49"/>
      <c r="AR8" s="49"/>
      <c r="AS8" s="49"/>
      <c r="AT8" s="48">
        <f>データ!T6</f>
        <v>357.29</v>
      </c>
      <c r="AU8" s="48"/>
      <c r="AV8" s="48"/>
      <c r="AW8" s="48"/>
      <c r="AX8" s="48"/>
      <c r="AY8" s="48"/>
      <c r="AZ8" s="48"/>
      <c r="BA8" s="48"/>
      <c r="BB8" s="48">
        <f>データ!U6</f>
        <v>22.4</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74.45</v>
      </c>
      <c r="Q10" s="48"/>
      <c r="R10" s="48"/>
      <c r="S10" s="48"/>
      <c r="T10" s="48"/>
      <c r="U10" s="48"/>
      <c r="V10" s="48"/>
      <c r="W10" s="48">
        <f>データ!Q6</f>
        <v>56.45</v>
      </c>
      <c r="X10" s="48"/>
      <c r="Y10" s="48"/>
      <c r="Z10" s="48"/>
      <c r="AA10" s="48"/>
      <c r="AB10" s="48"/>
      <c r="AC10" s="48"/>
      <c r="AD10" s="49">
        <f>データ!R6</f>
        <v>3300</v>
      </c>
      <c r="AE10" s="49"/>
      <c r="AF10" s="49"/>
      <c r="AG10" s="49"/>
      <c r="AH10" s="49"/>
      <c r="AI10" s="49"/>
      <c r="AJ10" s="49"/>
      <c r="AK10" s="2"/>
      <c r="AL10" s="49">
        <f>データ!V6</f>
        <v>5926</v>
      </c>
      <c r="AM10" s="49"/>
      <c r="AN10" s="49"/>
      <c r="AO10" s="49"/>
      <c r="AP10" s="49"/>
      <c r="AQ10" s="49"/>
      <c r="AR10" s="49"/>
      <c r="AS10" s="49"/>
      <c r="AT10" s="48">
        <f>データ!W6</f>
        <v>3.06</v>
      </c>
      <c r="AU10" s="48"/>
      <c r="AV10" s="48"/>
      <c r="AW10" s="48"/>
      <c r="AX10" s="48"/>
      <c r="AY10" s="48"/>
      <c r="AZ10" s="48"/>
      <c r="BA10" s="48"/>
      <c r="BB10" s="48">
        <f>データ!X6</f>
        <v>1936.6</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UtUzSv9EEw5fjYAxPrrB1lGs0t01+PUCSuVakt7AXyXrgrzRuW8QFSEIoNb08CH51TdFwlxbBnFU1DF3ws84bw==" saltValue="sFIGJp0vQ7oR6tyns9Iy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154610</v>
      </c>
      <c r="D6" s="19">
        <f t="shared" si="3"/>
        <v>47</v>
      </c>
      <c r="E6" s="19">
        <f t="shared" si="3"/>
        <v>17</v>
      </c>
      <c r="F6" s="19">
        <f t="shared" si="3"/>
        <v>1</v>
      </c>
      <c r="G6" s="19">
        <f t="shared" si="3"/>
        <v>0</v>
      </c>
      <c r="H6" s="19" t="str">
        <f t="shared" si="3"/>
        <v>新潟県　湯沢町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74.45</v>
      </c>
      <c r="Q6" s="20">
        <f t="shared" si="3"/>
        <v>56.45</v>
      </c>
      <c r="R6" s="20">
        <f t="shared" si="3"/>
        <v>3300</v>
      </c>
      <c r="S6" s="20">
        <f t="shared" si="3"/>
        <v>8002</v>
      </c>
      <c r="T6" s="20">
        <f t="shared" si="3"/>
        <v>357.29</v>
      </c>
      <c r="U6" s="20">
        <f t="shared" si="3"/>
        <v>22.4</v>
      </c>
      <c r="V6" s="20">
        <f t="shared" si="3"/>
        <v>5926</v>
      </c>
      <c r="W6" s="20">
        <f t="shared" si="3"/>
        <v>3.06</v>
      </c>
      <c r="X6" s="20">
        <f t="shared" si="3"/>
        <v>1936.6</v>
      </c>
      <c r="Y6" s="21">
        <f>IF(Y7="",NA(),Y7)</f>
        <v>106.42</v>
      </c>
      <c r="Z6" s="21">
        <f t="shared" ref="Z6:AH6" si="4">IF(Z7="",NA(),Z7)</f>
        <v>89.97</v>
      </c>
      <c r="AA6" s="21">
        <f t="shared" si="4"/>
        <v>93.66</v>
      </c>
      <c r="AB6" s="21">
        <f t="shared" si="4"/>
        <v>99.98</v>
      </c>
      <c r="AC6" s="21">
        <f t="shared" si="4"/>
        <v>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1001.44</v>
      </c>
      <c r="BG6" s="21">
        <f t="shared" ref="BG6:BO6" si="7">IF(BG7="",NA(),BG7)</f>
        <v>829.3</v>
      </c>
      <c r="BH6" s="21">
        <f t="shared" si="7"/>
        <v>744.28</v>
      </c>
      <c r="BI6" s="21">
        <f t="shared" si="7"/>
        <v>746.68</v>
      </c>
      <c r="BJ6" s="21">
        <f t="shared" si="7"/>
        <v>632.92999999999995</v>
      </c>
      <c r="BK6" s="21">
        <f t="shared" si="7"/>
        <v>1124.26</v>
      </c>
      <c r="BL6" s="21">
        <f t="shared" si="7"/>
        <v>1048.23</v>
      </c>
      <c r="BM6" s="21">
        <f t="shared" si="7"/>
        <v>807.75</v>
      </c>
      <c r="BN6" s="21">
        <f t="shared" si="7"/>
        <v>812.92</v>
      </c>
      <c r="BO6" s="21">
        <f t="shared" si="7"/>
        <v>765.48</v>
      </c>
      <c r="BP6" s="20" t="str">
        <f>IF(BP7="","",IF(BP7="-","【-】","【"&amp;SUBSTITUTE(TEXT(BP7,"#,##0.00"),"-","△")&amp;"】"))</f>
        <v>【669.11】</v>
      </c>
      <c r="BQ6" s="21">
        <f>IF(BQ7="",NA(),BQ7)</f>
        <v>99.25</v>
      </c>
      <c r="BR6" s="21">
        <f t="shared" ref="BR6:BZ6" si="8">IF(BR7="",NA(),BR7)</f>
        <v>89.58</v>
      </c>
      <c r="BS6" s="21">
        <f t="shared" si="8"/>
        <v>95.61</v>
      </c>
      <c r="BT6" s="21">
        <f t="shared" si="8"/>
        <v>87.72</v>
      </c>
      <c r="BU6" s="21">
        <f t="shared" si="8"/>
        <v>94.59</v>
      </c>
      <c r="BV6" s="21">
        <f t="shared" si="8"/>
        <v>80.58</v>
      </c>
      <c r="BW6" s="21">
        <f t="shared" si="8"/>
        <v>78.92</v>
      </c>
      <c r="BX6" s="21">
        <f t="shared" si="8"/>
        <v>86.94</v>
      </c>
      <c r="BY6" s="21">
        <f t="shared" si="8"/>
        <v>85.4</v>
      </c>
      <c r="BZ6" s="21">
        <f t="shared" si="8"/>
        <v>87.8</v>
      </c>
      <c r="CA6" s="20" t="str">
        <f>IF(CA7="","",IF(CA7="-","【-】","【"&amp;SUBSTITUTE(TEXT(CA7,"#,##0.00"),"-","△")&amp;"】"))</f>
        <v>【99.73】</v>
      </c>
      <c r="CB6" s="21">
        <f>IF(CB7="",NA(),CB7)</f>
        <v>210.65</v>
      </c>
      <c r="CC6" s="21">
        <f t="shared" ref="CC6:CK6" si="9">IF(CC7="",NA(),CC7)</f>
        <v>232.92</v>
      </c>
      <c r="CD6" s="21">
        <f t="shared" si="9"/>
        <v>219.15</v>
      </c>
      <c r="CE6" s="21">
        <f t="shared" si="9"/>
        <v>244.08</v>
      </c>
      <c r="CF6" s="21">
        <f t="shared" si="9"/>
        <v>225.99</v>
      </c>
      <c r="CG6" s="21">
        <f t="shared" si="9"/>
        <v>216.21</v>
      </c>
      <c r="CH6" s="21">
        <f t="shared" si="9"/>
        <v>220.31</v>
      </c>
      <c r="CI6" s="21">
        <f t="shared" si="9"/>
        <v>179.63</v>
      </c>
      <c r="CJ6" s="21">
        <f t="shared" si="9"/>
        <v>188.57</v>
      </c>
      <c r="CK6" s="21">
        <f t="shared" si="9"/>
        <v>187.69</v>
      </c>
      <c r="CL6" s="20" t="str">
        <f>IF(CL7="","",IF(CL7="-","【-】","【"&amp;SUBSTITUTE(TEXT(CL7,"#,##0.00"),"-","△")&amp;"】"))</f>
        <v>【134.98】</v>
      </c>
      <c r="CM6" s="21">
        <f>IF(CM7="",NA(),CM7)</f>
        <v>56.73</v>
      </c>
      <c r="CN6" s="21">
        <f t="shared" ref="CN6:CV6" si="10">IF(CN7="",NA(),CN7)</f>
        <v>54.63</v>
      </c>
      <c r="CO6" s="21">
        <f t="shared" si="10"/>
        <v>56.38</v>
      </c>
      <c r="CP6" s="21">
        <f t="shared" si="10"/>
        <v>49.05</v>
      </c>
      <c r="CQ6" s="21">
        <f t="shared" si="10"/>
        <v>53.8</v>
      </c>
      <c r="CR6" s="21">
        <f t="shared" si="10"/>
        <v>50.24</v>
      </c>
      <c r="CS6" s="21">
        <f t="shared" si="10"/>
        <v>49.68</v>
      </c>
      <c r="CT6" s="21">
        <f t="shared" si="10"/>
        <v>55.55</v>
      </c>
      <c r="CU6" s="21">
        <f t="shared" si="10"/>
        <v>55.84</v>
      </c>
      <c r="CV6" s="21">
        <f t="shared" si="10"/>
        <v>55.78</v>
      </c>
      <c r="CW6" s="20" t="str">
        <f>IF(CW7="","",IF(CW7="-","【-】","【"&amp;SUBSTITUTE(TEXT(CW7,"#,##0.00"),"-","△")&amp;"】"))</f>
        <v>【59.99】</v>
      </c>
      <c r="CX6" s="21">
        <f>IF(CX7="",NA(),CX7)</f>
        <v>89.37</v>
      </c>
      <c r="CY6" s="21">
        <f t="shared" ref="CY6:DG6" si="11">IF(CY7="",NA(),CY7)</f>
        <v>89</v>
      </c>
      <c r="CZ6" s="21">
        <f t="shared" si="11"/>
        <v>87.73</v>
      </c>
      <c r="DA6" s="21">
        <f t="shared" si="11"/>
        <v>87.96</v>
      </c>
      <c r="DB6" s="21">
        <f t="shared" si="11"/>
        <v>88.49</v>
      </c>
      <c r="DC6" s="21">
        <f t="shared" si="11"/>
        <v>84.17</v>
      </c>
      <c r="DD6" s="21">
        <f t="shared" si="11"/>
        <v>83.35</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5" s="22" customFormat="1" x14ac:dyDescent="0.15">
      <c r="A7" s="14"/>
      <c r="B7" s="23">
        <v>2021</v>
      </c>
      <c r="C7" s="23">
        <v>154610</v>
      </c>
      <c r="D7" s="23">
        <v>47</v>
      </c>
      <c r="E7" s="23">
        <v>17</v>
      </c>
      <c r="F7" s="23">
        <v>1</v>
      </c>
      <c r="G7" s="23">
        <v>0</v>
      </c>
      <c r="H7" s="23" t="s">
        <v>98</v>
      </c>
      <c r="I7" s="23" t="s">
        <v>99</v>
      </c>
      <c r="J7" s="23" t="s">
        <v>100</v>
      </c>
      <c r="K7" s="23" t="s">
        <v>101</v>
      </c>
      <c r="L7" s="23" t="s">
        <v>102</v>
      </c>
      <c r="M7" s="23" t="s">
        <v>103</v>
      </c>
      <c r="N7" s="24" t="s">
        <v>104</v>
      </c>
      <c r="O7" s="24" t="s">
        <v>105</v>
      </c>
      <c r="P7" s="24">
        <v>74.45</v>
      </c>
      <c r="Q7" s="24">
        <v>56.45</v>
      </c>
      <c r="R7" s="24">
        <v>3300</v>
      </c>
      <c r="S7" s="24">
        <v>8002</v>
      </c>
      <c r="T7" s="24">
        <v>357.29</v>
      </c>
      <c r="U7" s="24">
        <v>22.4</v>
      </c>
      <c r="V7" s="24">
        <v>5926</v>
      </c>
      <c r="W7" s="24">
        <v>3.06</v>
      </c>
      <c r="X7" s="24">
        <v>1936.6</v>
      </c>
      <c r="Y7" s="24">
        <v>106.42</v>
      </c>
      <c r="Z7" s="24">
        <v>89.97</v>
      </c>
      <c r="AA7" s="24">
        <v>93.66</v>
      </c>
      <c r="AB7" s="24">
        <v>99.98</v>
      </c>
      <c r="AC7" s="24">
        <v>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1001.44</v>
      </c>
      <c r="BG7" s="24">
        <v>829.3</v>
      </c>
      <c r="BH7" s="24">
        <v>744.28</v>
      </c>
      <c r="BI7" s="24">
        <v>746.68</v>
      </c>
      <c r="BJ7" s="24">
        <v>632.92999999999995</v>
      </c>
      <c r="BK7" s="24">
        <v>1124.26</v>
      </c>
      <c r="BL7" s="24">
        <v>1048.23</v>
      </c>
      <c r="BM7" s="24">
        <v>807.75</v>
      </c>
      <c r="BN7" s="24">
        <v>812.92</v>
      </c>
      <c r="BO7" s="24">
        <v>765.48</v>
      </c>
      <c r="BP7" s="24">
        <v>669.11</v>
      </c>
      <c r="BQ7" s="24">
        <v>99.25</v>
      </c>
      <c r="BR7" s="24">
        <v>89.58</v>
      </c>
      <c r="BS7" s="24">
        <v>95.61</v>
      </c>
      <c r="BT7" s="24">
        <v>87.72</v>
      </c>
      <c r="BU7" s="24">
        <v>94.59</v>
      </c>
      <c r="BV7" s="24">
        <v>80.58</v>
      </c>
      <c r="BW7" s="24">
        <v>78.92</v>
      </c>
      <c r="BX7" s="24">
        <v>86.94</v>
      </c>
      <c r="BY7" s="24">
        <v>85.4</v>
      </c>
      <c r="BZ7" s="24">
        <v>87.8</v>
      </c>
      <c r="CA7" s="24">
        <v>99.73</v>
      </c>
      <c r="CB7" s="24">
        <v>210.65</v>
      </c>
      <c r="CC7" s="24">
        <v>232.92</v>
      </c>
      <c r="CD7" s="24">
        <v>219.15</v>
      </c>
      <c r="CE7" s="24">
        <v>244.08</v>
      </c>
      <c r="CF7" s="24">
        <v>225.99</v>
      </c>
      <c r="CG7" s="24">
        <v>216.21</v>
      </c>
      <c r="CH7" s="24">
        <v>220.31</v>
      </c>
      <c r="CI7" s="24">
        <v>179.63</v>
      </c>
      <c r="CJ7" s="24">
        <v>188.57</v>
      </c>
      <c r="CK7" s="24">
        <v>187.69</v>
      </c>
      <c r="CL7" s="24">
        <v>134.97999999999999</v>
      </c>
      <c r="CM7" s="24">
        <v>56.73</v>
      </c>
      <c r="CN7" s="24">
        <v>54.63</v>
      </c>
      <c r="CO7" s="24">
        <v>56.38</v>
      </c>
      <c r="CP7" s="24">
        <v>49.05</v>
      </c>
      <c r="CQ7" s="24">
        <v>53.8</v>
      </c>
      <c r="CR7" s="24">
        <v>50.24</v>
      </c>
      <c r="CS7" s="24">
        <v>49.68</v>
      </c>
      <c r="CT7" s="24">
        <v>55.55</v>
      </c>
      <c r="CU7" s="24">
        <v>55.84</v>
      </c>
      <c r="CV7" s="24">
        <v>55.78</v>
      </c>
      <c r="CW7" s="24">
        <v>59.99</v>
      </c>
      <c r="CX7" s="24">
        <v>89.37</v>
      </c>
      <c r="CY7" s="24">
        <v>89</v>
      </c>
      <c r="CZ7" s="24">
        <v>87.73</v>
      </c>
      <c r="DA7" s="24">
        <v>87.96</v>
      </c>
      <c r="DB7" s="24">
        <v>88.49</v>
      </c>
      <c r="DC7" s="24">
        <v>84.17</v>
      </c>
      <c r="DD7" s="24">
        <v>83.35</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2023-01-12T23:53:05Z</dcterms:created>
  <dcterms:modified xsi:type="dcterms:W3CDTF">2023-01-23T06:07:31Z</dcterms:modified>
  <cp:category/>
</cp:coreProperties>
</file>