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o-hanako\Desktop\R4.1.11Fwd 【124〆】公営企業に係る経営比較分析表(令和２年度)の分析等について\提出(下水道分)\"/>
    </mc:Choice>
  </mc:AlternateContent>
  <xr:revisionPtr revIDLastSave="0" documentId="13_ncr:1_{0D31C73A-A3EB-42A5-9583-0FF4B8142346}" xr6:coauthVersionLast="36" xr6:coauthVersionMax="36" xr10:uidLastSave="{00000000-0000-0000-0000-000000000000}"/>
  <workbookProtection workbookAlgorithmName="SHA-512" workbookHashValue="5VyL+vohpmc9CUqONhNKzlH4/hs/lcfd8WHdB+2AvTjBA9rO5ckjOwFtSed9VXFNqRIij/BtIQelSdrgBawBlA==" workbookSaltValue="Mjj736acsT38U3it2w5kW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<sst xmlns="http://schemas.openxmlformats.org/spreadsheetml/2006/main" count="236" uniqueCount="119">
  <si>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</si>
  <si>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</si>
  <si>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</si>
  <si>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</si>
  <si>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</si>
  <si>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</si>
  <si>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</si>
  <si>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</si>
  <si>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</si>
  <si>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</si>
  <si>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</si>
  <si>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</si>
  <si>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</si>
  <si>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</si>
  <si>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</si>
  <si>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</si>
  <si>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</si>
  <si>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</si>
  <si>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</si>
  <si>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</si>
  <si>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</si>
  <si>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</si>
  <si>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</si>
  <si>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</si>
  <si>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</si>
  <si>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</si>
  <si>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</si>
  <si>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</si>
  <si>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</si>
  <si>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</si>
  <si>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</si>
  <si>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</si>
  <si>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</si>
  <si>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</si>
  <si>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</si>
  <si>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</si>
  <si>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</si>
  <si>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</si>
  <si>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</si>
  <si>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</si>
  <si>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</si>
  <si>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</si>
  <si>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</si>
  <si>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</si>
  <si>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</si>
  <si>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</si>
  <si>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</si>
  <si>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</si>
  <si>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</si>
  <si>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</si>
  <si>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</si>
  <si>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</si>
  <si>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</si>
  <si>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</si>
  <si>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</si>
  <si>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</si>
  <si>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</si>
  <si>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</si>
  <si>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</si>
  <si>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</si>
  <si>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</si>
  <si>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</si>
  <si>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</si>
  <si>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</si>
  <si>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</si>
  <si>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</si>
  <si>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</si>
  <si>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</si>
  <si>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</si>
  <si>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</si>
  <si>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</si>
  <si>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</si>
  <si>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</si>
  <si>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</si>
  <si>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</si>
  <si>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</si>
  <si>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</si>
  <si>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</si>
  <si>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</si>
  <si>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</si>
  <si>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</si>
  <si>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</si>
  <si>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</si>
  <si>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</si>
  <si>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</si>
  <si>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</si>
  <si>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</si>
  <si>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</si>
  <si>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</si>
  <si>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</si>
  <si>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</si>
  <si>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</si>
  <si>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</si>
  <si>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</si>
  <si>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</si>
  <si>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</si>
  <si>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</si>
  <si>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</si>
  <si>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</si>
  <si>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</si>
  <si>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</si>
  <si>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</si>
  <si>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</si>
  <si>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</si>
  <si>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</si>
  <si>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</si>
  <si>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</si>
  <si>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</si>
  <si>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</si>
  <si>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</si>
  <si>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</si>
  <si>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</si>
  <si>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</si>
  <si>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</si>
  <si>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</si>
  <si>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</si>
  <si>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施設に関しては、長寿命化計画を策定し、それに基づいて施設を更新・管理していました。平成３０年度に新たにストックマネジメント計画を策定し、この計画に基づいて施設の改築・更新及び、土樽・松川処理区を公共下水道と統合（令和７年度）を目指し、施設の効率化を進めています。
　汚水管渠に関しては、毎年計画的に管渠の清掃並びに点検を行っており、適切な管理ができていると考えます。</t>
    <rPh sb="1" eb="3">
      <t>ショリ</t>
    </rPh>
    <rPh sb="3" eb="5">
      <t>シセツ</t>
    </rPh>
    <rPh sb="6" eb="7">
      <t>カン</t>
    </rPh>
    <rPh sb="11" eb="14">
      <t>チョウジュミョウ</t>
    </rPh>
    <rPh sb="14" eb="17">
      <t>カケイカク</t>
    </rPh>
    <rPh sb="18" eb="20">
      <t>サクテイ</t>
    </rPh>
    <rPh sb="25" eb="26">
      <t>モト</t>
    </rPh>
    <rPh sb="29" eb="31">
      <t>シセツ</t>
    </rPh>
    <rPh sb="32" eb="34">
      <t>コウシン</t>
    </rPh>
    <rPh sb="35" eb="37">
      <t>カンリ</t>
    </rPh>
    <rPh sb="44" eb="46">
      <t>ヘイセイ</t>
    </rPh>
    <rPh sb="48" eb="50">
      <t>ネンド</t>
    </rPh>
    <rPh sb="51" eb="52">
      <t>アラ</t>
    </rPh>
    <rPh sb="64" eb="66">
      <t>ケイカク</t>
    </rPh>
    <rPh sb="67" eb="69">
      <t>サクテイ</t>
    </rPh>
    <rPh sb="73" eb="75">
      <t>ケイカク</t>
    </rPh>
    <rPh sb="76" eb="77">
      <t>モト</t>
    </rPh>
    <rPh sb="80" eb="82">
      <t>シセツ</t>
    </rPh>
    <rPh sb="83" eb="85">
      <t>カイチク</t>
    </rPh>
    <rPh sb="86" eb="88">
      <t>コウシン</t>
    </rPh>
    <rPh sb="88" eb="89">
      <t>オヨ</t>
    </rPh>
    <rPh sb="91" eb="93">
      <t>ツチタル</t>
    </rPh>
    <rPh sb="94" eb="96">
      <t>マツカワ</t>
    </rPh>
    <rPh sb="96" eb="98">
      <t>ショリ</t>
    </rPh>
    <rPh sb="98" eb="99">
      <t>ク</t>
    </rPh>
    <rPh sb="100" eb="102">
      <t>コウキョウ</t>
    </rPh>
    <rPh sb="102" eb="105">
      <t>ゲスイドウ</t>
    </rPh>
    <rPh sb="106" eb="108">
      <t>トウゴウ</t>
    </rPh>
    <rPh sb="109" eb="111">
      <t>レイワ</t>
    </rPh>
    <rPh sb="112" eb="114">
      <t>ネンド</t>
    </rPh>
    <rPh sb="116" eb="118">
      <t>メザ</t>
    </rPh>
    <rPh sb="120" eb="122">
      <t>シセツ</t>
    </rPh>
    <rPh sb="123" eb="126">
      <t>コウリツカ</t>
    </rPh>
    <rPh sb="127" eb="128">
      <t>スス</t>
    </rPh>
    <rPh sb="136" eb="138">
      <t>オスイ</t>
    </rPh>
    <rPh sb="138" eb="140">
      <t>カンキョ</t>
    </rPh>
    <rPh sb="141" eb="142">
      <t>カン</t>
    </rPh>
    <rPh sb="146" eb="148">
      <t>マイトシ</t>
    </rPh>
    <rPh sb="148" eb="150">
      <t>ケイカク</t>
    </rPh>
    <rPh sb="150" eb="151">
      <t>テキ</t>
    </rPh>
    <rPh sb="152" eb="154">
      <t>カンキョ</t>
    </rPh>
    <rPh sb="155" eb="157">
      <t>セイソウ</t>
    </rPh>
    <rPh sb="157" eb="158">
      <t>ナラ</t>
    </rPh>
    <rPh sb="160" eb="162">
      <t>テンケン</t>
    </rPh>
    <rPh sb="163" eb="164">
      <t>オコナ</t>
    </rPh>
    <rPh sb="169" eb="171">
      <t>テキセツ</t>
    </rPh>
    <rPh sb="172" eb="174">
      <t>カンリ</t>
    </rPh>
    <rPh sb="181" eb="182">
      <t>カンガ</t>
    </rPh>
    <phoneticPr fontId="4"/>
  </si>
  <si>
    <t>①収益的収支比率について
　Ｒ２年度は、総収益のうち使用料収入が新型コロナウイルス感染症の影響等により減少しましたが、繰入金が増えたため、比率は前年度に比べて改善しています。引き続き総費用の抑制に努めなければならないと考えます。
④企業債残高対事業規模比率について
　当該指標が類似団体平均値に比べて大きな数値になっています。理由として、当該処理区における下水処理人口が少ないため使用料収入が少額であり、新しい処理区整備の借入を行ったためであると考えます。
⑤経費回収率について
　当該指標の数値が低いのは、当該処理区における下水処理人口が少ないために年間の有収水量が少量となっていることや下水道接続率がまだ低いことが起因していると考えます。
⑥汚水処理原価について
　当該指標の数値が高いのは、施設が観光期の処理量に適切な規模であることに対して、当該処理区における下水処理人口が少ないために年間の有収水量が少量となっていることであると考えます。また、下水道接続率がまだ低いことも起因していると考えます。
⑦施設利用率について
　当該指標を見ると利用率が低い数値となっていますが、湯沢町は観光地であり季節により処理量が大きく変動します。そのため、年平均で算出した結果、低い数値となっていると考えます。観光シーズン中に関しては処理能力に適した水量が処理されているため、施設規模は適切であると考えます。
⑧水洗化率について
　当該指標の数値が低いのは、平成２９年７月共用開始処理施設の下水道接続率がまだ低いことが起因しています。引き続き下水道接続の勧奨を継続し、水洗化率向上への取組が必要があると考えます。</t>
    <rPh sb="1" eb="3">
      <t>シュウエキ</t>
    </rPh>
    <rPh sb="3" eb="4">
      <t>テキ</t>
    </rPh>
    <rPh sb="4" eb="8">
      <t>シュウシヒリツ</t>
    </rPh>
    <rPh sb="26" eb="29">
      <t>シヨウリョウ</t>
    </rPh>
    <rPh sb="29" eb="31">
      <t>シュウニュウ</t>
    </rPh>
    <rPh sb="32" eb="34">
      <t>シンガタ</t>
    </rPh>
    <rPh sb="41" eb="44">
      <t>カンセンショウ</t>
    </rPh>
    <rPh sb="45" eb="47">
      <t>エイキョウ</t>
    </rPh>
    <rPh sb="47" eb="48">
      <t>トウ</t>
    </rPh>
    <rPh sb="116" eb="118">
      <t>キギョウ</t>
    </rPh>
    <rPh sb="118" eb="119">
      <t>サイ</t>
    </rPh>
    <rPh sb="119" eb="121">
      <t>ザンダカ</t>
    </rPh>
    <rPh sb="121" eb="122">
      <t>ツイ</t>
    </rPh>
    <rPh sb="122" eb="124">
      <t>ジギョウ</t>
    </rPh>
    <rPh sb="124" eb="126">
      <t>キボ</t>
    </rPh>
    <rPh sb="126" eb="128">
      <t>ヒリツ</t>
    </rPh>
    <rPh sb="134" eb="138">
      <t>トウガイシヒョウ</t>
    </rPh>
    <rPh sb="139" eb="143">
      <t>ルイニダンタイ</t>
    </rPh>
    <rPh sb="143" eb="146">
      <t>ヘイキンチ</t>
    </rPh>
    <rPh sb="147" eb="148">
      <t>クラ</t>
    </rPh>
    <rPh sb="150" eb="151">
      <t>オオ</t>
    </rPh>
    <rPh sb="153" eb="155">
      <t>スウチ</t>
    </rPh>
    <rPh sb="163" eb="165">
      <t>リユウ</t>
    </rPh>
    <rPh sb="169" eb="171">
      <t>トウガイ</t>
    </rPh>
    <rPh sb="171" eb="173">
      <t>ショリ</t>
    </rPh>
    <rPh sb="173" eb="174">
      <t>ク</t>
    </rPh>
    <rPh sb="178" eb="180">
      <t>ゲスイ</t>
    </rPh>
    <rPh sb="180" eb="182">
      <t>ショリ</t>
    </rPh>
    <rPh sb="182" eb="184">
      <t>ジンコウ</t>
    </rPh>
    <rPh sb="185" eb="186">
      <t>スク</t>
    </rPh>
    <rPh sb="190" eb="193">
      <t>シヨウリョウ</t>
    </rPh>
    <rPh sb="193" eb="195">
      <t>シュウニュウ</t>
    </rPh>
    <rPh sb="196" eb="198">
      <t>ショウガク</t>
    </rPh>
    <rPh sb="202" eb="203">
      <t>アタラ</t>
    </rPh>
    <rPh sb="205" eb="207">
      <t>ショリ</t>
    </rPh>
    <rPh sb="207" eb="208">
      <t>ク</t>
    </rPh>
    <rPh sb="208" eb="210">
      <t>セイビ</t>
    </rPh>
    <rPh sb="211" eb="213">
      <t>カリイレ</t>
    </rPh>
    <rPh sb="214" eb="215">
      <t>オコナ</t>
    </rPh>
    <rPh sb="223" eb="224">
      <t>カンガ</t>
    </rPh>
    <rPh sb="230" eb="232">
      <t>ケイヒ</t>
    </rPh>
    <rPh sb="232" eb="234">
      <t>カイシュウ</t>
    </rPh>
    <rPh sb="234" eb="235">
      <t>リツ</t>
    </rPh>
    <rPh sb="241" eb="245">
      <t>トウガイシヒョウ</t>
    </rPh>
    <rPh sb="246" eb="248">
      <t>スウチ</t>
    </rPh>
    <rPh sb="249" eb="250">
      <t>ヒク</t>
    </rPh>
    <rPh sb="254" eb="256">
      <t>トウガイ</t>
    </rPh>
    <rPh sb="256" eb="258">
      <t>ショリ</t>
    </rPh>
    <rPh sb="258" eb="259">
      <t>ク</t>
    </rPh>
    <rPh sb="263" eb="265">
      <t>ゲスイ</t>
    </rPh>
    <rPh sb="265" eb="267">
      <t>ショリ</t>
    </rPh>
    <rPh sb="267" eb="269">
      <t>ジンコウ</t>
    </rPh>
    <rPh sb="270" eb="271">
      <t>スク</t>
    </rPh>
    <rPh sb="276" eb="278">
      <t>ネンカン</t>
    </rPh>
    <rPh sb="279" eb="283">
      <t>ユウシュウスイリョウ</t>
    </rPh>
    <rPh sb="284" eb="286">
      <t>ショウリョウ</t>
    </rPh>
    <rPh sb="295" eb="298">
      <t>ゲスイドウ</t>
    </rPh>
    <rPh sb="298" eb="300">
      <t>セツゾク</t>
    </rPh>
    <rPh sb="300" eb="301">
      <t>リツ</t>
    </rPh>
    <rPh sb="304" eb="305">
      <t>ヒク</t>
    </rPh>
    <rPh sb="309" eb="311">
      <t>キイン</t>
    </rPh>
    <rPh sb="316" eb="317">
      <t>カンガ</t>
    </rPh>
    <rPh sb="323" eb="325">
      <t>オスイ</t>
    </rPh>
    <rPh sb="325" eb="327">
      <t>ショリ</t>
    </rPh>
    <rPh sb="327" eb="329">
      <t>ゲンカ</t>
    </rPh>
    <rPh sb="343" eb="344">
      <t>タカ</t>
    </rPh>
    <rPh sb="348" eb="350">
      <t>シセツ</t>
    </rPh>
    <rPh sb="351" eb="354">
      <t>カンコウキ</t>
    </rPh>
    <rPh sb="355" eb="357">
      <t>ショリ</t>
    </rPh>
    <rPh sb="357" eb="358">
      <t>リョウ</t>
    </rPh>
    <rPh sb="359" eb="361">
      <t>テキセツ</t>
    </rPh>
    <rPh sb="362" eb="364">
      <t>キボ</t>
    </rPh>
    <rPh sb="370" eb="371">
      <t>タイ</t>
    </rPh>
    <rPh sb="374" eb="376">
      <t>トウガイ</t>
    </rPh>
    <rPh sb="376" eb="379">
      <t>ショリク</t>
    </rPh>
    <rPh sb="383" eb="389">
      <t>ゲスイショリジンコウ</t>
    </rPh>
    <rPh sb="390" eb="391">
      <t>スク</t>
    </rPh>
    <rPh sb="396" eb="398">
      <t>ネンカン</t>
    </rPh>
    <rPh sb="399" eb="403">
      <t>ユウシュウスイリョウ</t>
    </rPh>
    <rPh sb="404" eb="406">
      <t>ショウリョウ</t>
    </rPh>
    <rPh sb="418" eb="419">
      <t>カンガ</t>
    </rPh>
    <rPh sb="426" eb="429">
      <t>ゲスイドウ</t>
    </rPh>
    <rPh sb="429" eb="432">
      <t>セツゾクリツ</t>
    </rPh>
    <rPh sb="435" eb="436">
      <t>ヒク</t>
    </rPh>
    <rPh sb="440" eb="442">
      <t>キイン</t>
    </rPh>
    <rPh sb="447" eb="448">
      <t>カンガ</t>
    </rPh>
    <rPh sb="454" eb="456">
      <t>シセツ</t>
    </rPh>
    <rPh sb="456" eb="459">
      <t>リヨウリツ</t>
    </rPh>
    <rPh sb="465" eb="469">
      <t>トウガイシヒョウ</t>
    </rPh>
    <rPh sb="470" eb="471">
      <t>ミ</t>
    </rPh>
    <rPh sb="473" eb="476">
      <t>リヨウリツ</t>
    </rPh>
    <rPh sb="477" eb="478">
      <t>ヒク</t>
    </rPh>
    <rPh sb="479" eb="481">
      <t>スウチ</t>
    </rPh>
    <rPh sb="490" eb="493">
      <t>ユザワマチ</t>
    </rPh>
    <rPh sb="494" eb="497">
      <t>カンコウチ</t>
    </rPh>
    <rPh sb="500" eb="502">
      <t>キセツ</t>
    </rPh>
    <rPh sb="505" eb="507">
      <t>ショリ</t>
    </rPh>
    <rPh sb="507" eb="508">
      <t>リョウ</t>
    </rPh>
    <rPh sb="509" eb="510">
      <t>オオ</t>
    </rPh>
    <rPh sb="512" eb="514">
      <t>ヘンドウ</t>
    </rPh>
    <rPh sb="523" eb="526">
      <t>ネンヘイキン</t>
    </rPh>
    <rPh sb="527" eb="529">
      <t>サンシュツ</t>
    </rPh>
    <rPh sb="531" eb="533">
      <t>ケッカ</t>
    </rPh>
    <rPh sb="534" eb="535">
      <t>ヒク</t>
    </rPh>
    <rPh sb="536" eb="538">
      <t>スウチ</t>
    </rPh>
    <rPh sb="545" eb="546">
      <t>カンガ</t>
    </rPh>
    <rPh sb="550" eb="552">
      <t>カンコウ</t>
    </rPh>
    <rPh sb="556" eb="557">
      <t>チュウ</t>
    </rPh>
    <rPh sb="558" eb="559">
      <t>カン</t>
    </rPh>
    <rPh sb="562" eb="564">
      <t>ショリ</t>
    </rPh>
    <rPh sb="564" eb="566">
      <t>ノウリョク</t>
    </rPh>
    <rPh sb="567" eb="568">
      <t>テキ</t>
    </rPh>
    <rPh sb="570" eb="572">
      <t>スイリョウ</t>
    </rPh>
    <rPh sb="573" eb="575">
      <t>ショリ</t>
    </rPh>
    <rPh sb="583" eb="585">
      <t>シセツ</t>
    </rPh>
    <rPh sb="585" eb="587">
      <t>キボ</t>
    </rPh>
    <rPh sb="588" eb="590">
      <t>テキセツ</t>
    </rPh>
    <rPh sb="594" eb="595">
      <t>カンガ</t>
    </rPh>
    <rPh sb="601" eb="604">
      <t>スイセンカ</t>
    </rPh>
    <rPh sb="604" eb="605">
      <t>リツ</t>
    </rPh>
    <rPh sb="611" eb="615">
      <t>トウガイシヒョウ</t>
    </rPh>
    <rPh sb="616" eb="618">
      <t>スウチ</t>
    </rPh>
    <rPh sb="619" eb="620">
      <t>ヒク</t>
    </rPh>
    <rPh sb="624" eb="626">
      <t>ヘイセイ</t>
    </rPh>
    <rPh sb="628" eb="629">
      <t>ネン</t>
    </rPh>
    <rPh sb="630" eb="631">
      <t>ツキ</t>
    </rPh>
    <rPh sb="631" eb="633">
      <t>キョウヨウ</t>
    </rPh>
    <rPh sb="633" eb="635">
      <t>カイシ</t>
    </rPh>
    <rPh sb="635" eb="637">
      <t>ショリ</t>
    </rPh>
    <rPh sb="637" eb="639">
      <t>シセツ</t>
    </rPh>
    <rPh sb="640" eb="643">
      <t>ゲスイドウ</t>
    </rPh>
    <rPh sb="643" eb="646">
      <t>セツゾクリツ</t>
    </rPh>
    <rPh sb="649" eb="650">
      <t>ヒク</t>
    </rPh>
    <rPh sb="654" eb="656">
      <t>キイン</t>
    </rPh>
    <rPh sb="662" eb="663">
      <t>ヒ</t>
    </rPh>
    <rPh sb="664" eb="665">
      <t>ツヅ</t>
    </rPh>
    <rPh sb="666" eb="669">
      <t>ゲスイドウ</t>
    </rPh>
    <rPh sb="669" eb="671">
      <t>セツゾク</t>
    </rPh>
    <rPh sb="672" eb="674">
      <t>カンショウ</t>
    </rPh>
    <rPh sb="675" eb="677">
      <t>ケイゾク</t>
    </rPh>
    <rPh sb="679" eb="683">
      <t>スイセンカリツ</t>
    </rPh>
    <rPh sb="683" eb="685">
      <t>コウジョウ</t>
    </rPh>
    <rPh sb="687" eb="689">
      <t>トリクミ</t>
    </rPh>
    <rPh sb="690" eb="692">
      <t>ヒツヨウ</t>
    </rPh>
    <rPh sb="696" eb="697">
      <t>カンガ</t>
    </rPh>
    <phoneticPr fontId="4"/>
  </si>
  <si>
    <t>　供用開始から２７年が経過し、処理場や管渠の老朽化に対応する必要性が増してきています。
　ストックマネジメント計画に基づいて適切な改築更新を行い、施設の健全性を維持しながら、維持管理費用の節減をしていく必要があると考えます。土樽・松川処理区統合管渠整備を進め、維持管理費用の節減を行っていきます。
　使用料収入が減少しているため、賄うべき費用を繰入金で充てている状況です。状況の改善と財源確保のため、下水道接続の勧奨による接続率向上、並びに使用料徴収率の向上や適正な使用料の設定を目指すなど、経営改善に努めていく必要があると考えます。
　また、経営戦略を見直し、長期的な視点で事業効率の改善に努めていかなければならないと考えます。</t>
    <rPh sb="1" eb="5">
      <t>キョウヨウカイシ</t>
    </rPh>
    <rPh sb="9" eb="10">
      <t>ネン</t>
    </rPh>
    <rPh sb="11" eb="13">
      <t>ケイカ</t>
    </rPh>
    <rPh sb="15" eb="18">
      <t>ショリジョウ</t>
    </rPh>
    <rPh sb="19" eb="21">
      <t>カンキョ</t>
    </rPh>
    <rPh sb="22" eb="25">
      <t>ロウキュウカ</t>
    </rPh>
    <rPh sb="26" eb="28">
      <t>タイオウ</t>
    </rPh>
    <rPh sb="30" eb="33">
      <t>ヒツヨウセイ</t>
    </rPh>
    <rPh sb="34" eb="35">
      <t>マ</t>
    </rPh>
    <rPh sb="55" eb="57">
      <t>ケイカク</t>
    </rPh>
    <rPh sb="58" eb="59">
      <t>モト</t>
    </rPh>
    <rPh sb="62" eb="64">
      <t>テキセツ</t>
    </rPh>
    <rPh sb="65" eb="67">
      <t>カイチク</t>
    </rPh>
    <rPh sb="67" eb="69">
      <t>コウシン</t>
    </rPh>
    <rPh sb="70" eb="71">
      <t>オコナ</t>
    </rPh>
    <rPh sb="73" eb="75">
      <t>シセツ</t>
    </rPh>
    <rPh sb="76" eb="79">
      <t>ケンゼンセイ</t>
    </rPh>
    <rPh sb="80" eb="82">
      <t>イジ</t>
    </rPh>
    <rPh sb="87" eb="91">
      <t>イジカンリ</t>
    </rPh>
    <rPh sb="91" eb="93">
      <t>ヒヨウ</t>
    </rPh>
    <rPh sb="94" eb="96">
      <t>セツゲン</t>
    </rPh>
    <rPh sb="101" eb="103">
      <t>ヒツヨウ</t>
    </rPh>
    <rPh sb="107" eb="108">
      <t>カンガ</t>
    </rPh>
    <rPh sb="112" eb="114">
      <t>ツチタル</t>
    </rPh>
    <rPh sb="115" eb="117">
      <t>マツカワ</t>
    </rPh>
    <rPh sb="117" eb="120">
      <t>ショリク</t>
    </rPh>
    <rPh sb="120" eb="122">
      <t>トウゴウ</t>
    </rPh>
    <rPh sb="122" eb="124">
      <t>カンキョ</t>
    </rPh>
    <rPh sb="124" eb="126">
      <t>セイビ</t>
    </rPh>
    <rPh sb="127" eb="128">
      <t>スス</t>
    </rPh>
    <rPh sb="130" eb="136">
      <t>イジカンリヒヨウ</t>
    </rPh>
    <rPh sb="137" eb="139">
      <t>セツゲン</t>
    </rPh>
    <rPh sb="140" eb="141">
      <t>オコナ</t>
    </rPh>
    <rPh sb="165" eb="166">
      <t>マカナ</t>
    </rPh>
    <rPh sb="169" eb="171">
      <t>ヒヨウ</t>
    </rPh>
    <rPh sb="172" eb="175">
      <t>クリイレキン</t>
    </rPh>
    <rPh sb="176" eb="177">
      <t>ア</t>
    </rPh>
    <rPh sb="181" eb="183">
      <t>ジョウキョウ</t>
    </rPh>
    <rPh sb="186" eb="188">
      <t>ジョウキョウ</t>
    </rPh>
    <rPh sb="189" eb="191">
      <t>カイゼン</t>
    </rPh>
    <rPh sb="192" eb="196">
      <t>ザイゲンカクホ</t>
    </rPh>
    <rPh sb="200" eb="203">
      <t>ゲスイドウ</t>
    </rPh>
    <rPh sb="203" eb="205">
      <t>セツゾク</t>
    </rPh>
    <rPh sb="206" eb="208">
      <t>カンショウ</t>
    </rPh>
    <rPh sb="211" eb="214">
      <t>セツゾクリツ</t>
    </rPh>
    <rPh sb="214" eb="216">
      <t>コウジョウ</t>
    </rPh>
    <rPh sb="217" eb="218">
      <t>ナラ</t>
    </rPh>
    <rPh sb="220" eb="223">
      <t>シヨウリョウ</t>
    </rPh>
    <rPh sb="223" eb="226">
      <t>チョウシュウリツ</t>
    </rPh>
    <rPh sb="227" eb="229">
      <t>コウジョウ</t>
    </rPh>
    <rPh sb="230" eb="232">
      <t>テキセイ</t>
    </rPh>
    <rPh sb="233" eb="236">
      <t>シヨウリョウ</t>
    </rPh>
    <rPh sb="237" eb="239">
      <t>セッテイ</t>
    </rPh>
    <rPh sb="240" eb="242">
      <t>メザ</t>
    </rPh>
    <rPh sb="246" eb="250">
      <t>ケイエイカイゼン</t>
    </rPh>
    <rPh sb="251" eb="252">
      <t>ツト</t>
    </rPh>
    <rPh sb="256" eb="258">
      <t>ヒツヨウ</t>
    </rPh>
    <rPh sb="262" eb="263">
      <t>カンガ</t>
    </rPh>
    <rPh sb="272" eb="276">
      <t>ケイエイセンリャク</t>
    </rPh>
    <rPh sb="277" eb="279">
      <t>ミナオ</t>
    </rPh>
    <rPh sb="281" eb="284">
      <t>チョウキテキ</t>
    </rPh>
    <rPh sb="285" eb="287">
      <t>シテン</t>
    </rPh>
    <rPh sb="288" eb="290">
      <t>ジギョウ</t>
    </rPh>
    <rPh sb="290" eb="292">
      <t>コウリツ</t>
    </rPh>
    <rPh sb="293" eb="295">
      <t>カイゼン</t>
    </rPh>
    <rPh sb="296" eb="297">
      <t>ツト</t>
    </rPh>
    <rPh sb="310" eb="3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</si>
</sst>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5-40D8-9B08-4F148F1C50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725-40D8-9B08-4F148F1C50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7.18</c:v>
                </c:pt>
                <c:pt idx="1">
                  <c:v>7.73</c:v>
                </c:pt>
                <c:pt idx="2">
                  <c:v>6.91</c:v>
                </c:pt>
                <c:pt idx="3">
                  <c:v>12.41</c:v>
                </c:pt>
                <c:pt idx="4">
                  <c:v>8.6199999999999992</c:v>
                </c:pt>
              </c:numCache>
            </c:numRef>
          </c:val>
          <c:extLst>
            <c:ext xmlns:c16="http://schemas.microsoft.com/office/drawing/2014/chart" uri="{C3380CC4-5D6E-409C-BE32-E72D297353CC}">
              <c16:uniqueId val="{00000000-4043-49C9-B907-8BD947F60E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4043-49C9-B907-8BD947F60E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85.15</c:v>
                </c:pt>
                <c:pt idx="1">
                  <c:v>58.88</c:v>
                </c:pt>
                <c:pt idx="2">
                  <c:v>57.19</c:v>
                </c:pt>
                <c:pt idx="3">
                  <c:v>62.31</c:v>
                </c:pt>
                <c:pt idx="4">
                  <c:v>64.87</c:v>
                </c:pt>
              </c:numCache>
            </c:numRef>
          </c:val>
          <c:extLst>
            <c:ext xmlns:c16="http://schemas.microsoft.com/office/drawing/2014/chart" uri="{C3380CC4-5D6E-409C-BE32-E72D297353CC}">
              <c16:uniqueId val="{00000000-98BB-4CDA-B30C-1F0DC957F7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98BB-4CDA-B30C-1F0DC957F7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106.57</c:v>
                </c:pt>
                <c:pt idx="1">
                  <c:v>103.15</c:v>
                </c:pt>
                <c:pt idx="2">
                  <c:v>93.37</c:v>
                </c:pt>
                <c:pt idx="3">
                  <c:v>94.85</c:v>
                </c:pt>
                <c:pt idx="4">
                  <c:v>94.88</c:v>
                </c:pt>
              </c:numCache>
            </c:numRef>
          </c:val>
          <c:extLst>
            <c:ext xmlns:c16="http://schemas.microsoft.com/office/drawing/2014/chart" uri="{C3380CC4-5D6E-409C-BE32-E72D297353CC}">
              <c16:uniqueId val="{00000000-232F-4CFB-A1A8-47EB258BA4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F-4CFB-A1A8-47EB258BA4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C-4A5F-85BC-C1AC441C8C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C-4A5F-85BC-C1AC441C8C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5-4D2C-91BF-0B2EA58F0A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5-4D2C-91BF-0B2EA58F0A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6-45D5-BC57-AF30642268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6-45D5-BC57-AF30642268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5D-4125-AB14-110095A207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5D-4125-AB14-110095A207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6857.95</c:v>
                </c:pt>
                <c:pt idx="1">
                  <c:v>6292.73</c:v>
                </c:pt>
                <c:pt idx="2">
                  <c:v>5331</c:v>
                </c:pt>
                <c:pt idx="3">
                  <c:v>4875.8900000000003</c:v>
                </c:pt>
                <c:pt idx="4">
                  <c:v>5514.76</c:v>
                </c:pt>
              </c:numCache>
            </c:numRef>
          </c:val>
          <c:extLst>
            <c:ext xmlns:c16="http://schemas.microsoft.com/office/drawing/2014/chart" uri="{C3380CC4-5D6E-409C-BE32-E72D297353CC}">
              <c16:uniqueId val="{00000000-8EA0-4612-BE2D-C3DC4E8020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8EA0-4612-BE2D-C3DC4E8020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46.33</c:v>
                </c:pt>
                <c:pt idx="1">
                  <c:v>38.69</c:v>
                </c:pt>
                <c:pt idx="2">
                  <c:v>36.85</c:v>
                </c:pt>
                <c:pt idx="3">
                  <c:v>30.37</c:v>
                </c:pt>
                <c:pt idx="4">
                  <c:v>24.02</c:v>
                </c:pt>
              </c:numCache>
            </c:numRef>
          </c:val>
          <c:extLst>
            <c:ext xmlns:c16="http://schemas.microsoft.com/office/drawing/2014/chart" uri="{C3380CC4-5D6E-409C-BE32-E72D297353CC}">
              <c16:uniqueId val="{00000000-4C78-4931-9371-4407F0B7B3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C78-4931-9371-4407F0B7B3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460.48</c:v>
                </c:pt>
                <c:pt idx="1">
                  <c:v>542.77</c:v>
                </c:pt>
                <c:pt idx="2">
                  <c:v>569.42999999999995</c:v>
                </c:pt>
                <c:pt idx="3">
                  <c:v>690.29</c:v>
                </c:pt>
                <c:pt idx="4">
                  <c:v>920.38</c:v>
                </c:pt>
              </c:numCache>
            </c:numRef>
          </c:val>
          <c:extLst>
            <c:ext xmlns:c16="http://schemas.microsoft.com/office/drawing/2014/chart" uri="{C3380CC4-5D6E-409C-BE32-E72D297353CC}">
              <c16:uniqueId val="{00000000-39C5-42CC-A8B7-341E3FE1C0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39C5-42CC-A8B7-341E3FE1C0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61" zoomScale="106" zoomScaleNormal="10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湯沢町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8040</v>
      </c>
      <c r="AM8" s="51"/>
      <c r="AN8" s="51"/>
      <c r="AO8" s="51"/>
      <c r="AP8" s="51"/>
      <c r="AQ8" s="51"/>
      <c r="AR8" s="51"/>
      <c r="AS8" s="51"/>
      <c r="AT8" s="46">
        <f>データ!T6</f>
        <v>357.29</v>
      </c>
      <c r="AU8" s="46"/>
      <c r="AV8" s="46"/>
      <c r="AW8" s="46"/>
      <c r="AX8" s="46"/>
      <c r="AY8" s="46"/>
      <c r="AZ8" s="46"/>
      <c r="BA8" s="46"/>
      <c r="BB8" s="46">
        <f>データ!U6</f>
        <v>22.5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7.46</v>
      </c>
      <c r="Q10" s="46"/>
      <c r="R10" s="46"/>
      <c r="S10" s="46"/>
      <c r="T10" s="46"/>
      <c r="U10" s="46"/>
      <c r="V10" s="46"/>
      <c r="W10" s="46">
        <f>データ!Q6</f>
        <v>110.03</v>
      </c>
      <c r="X10" s="46"/>
      <c r="Y10" s="46"/>
      <c r="Z10" s="46"/>
      <c r="AA10" s="46"/>
      <c r="AB10" s="46"/>
      <c r="AC10" s="46"/>
      <c r="AD10" s="51">
        <f>データ!R6</f>
        <v>3300</v>
      </c>
      <c r="AE10" s="51"/>
      <c r="AF10" s="51"/>
      <c r="AG10" s="51"/>
      <c r="AH10" s="51"/>
      <c r="AI10" s="51"/>
      <c r="AJ10" s="51"/>
      <c r="AK10" s="2"/>
      <c r="AL10" s="51">
        <f>データ!V6</f>
        <v>595</v>
      </c>
      <c r="AM10" s="51"/>
      <c r="AN10" s="51"/>
      <c r="AO10" s="51"/>
      <c r="AP10" s="51"/>
      <c r="AQ10" s="51"/>
      <c r="AR10" s="51"/>
      <c r="AS10" s="51"/>
      <c r="AT10" s="46">
        <f>データ!W6</f>
        <v>0.73</v>
      </c>
      <c r="AU10" s="46"/>
      <c r="AV10" s="46"/>
      <c r="AW10" s="46"/>
      <c r="AX10" s="46"/>
      <c r="AY10" s="46"/>
      <c r="AZ10" s="46"/>
      <c r="BA10" s="46"/>
      <c r="BB10" s="46">
        <f>データ!X6</f>
        <v>815.07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keZItqxzgAl+sLyra5Auco/hyaVNAOyUl8lhPCRRDJly7IvZqOTEigx/X9fafXGQ5qVzVJtqz39JKx8hROIxlA==" saltValue="rJVd9F/JqZGztE6PrR0r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154610</v>
      </c>
      <c r="D6" s="33">
        <f t="shared" si="3"/>
        <v>47</v>
      </c>
      <c r="E6" s="33">
        <f t="shared" si="3"/>
        <v>17</v>
      </c>
      <c r="F6" s="33">
        <f t="shared" si="3"/>
        <v>4</v>
      </c>
      <c r="G6" s="33">
        <f t="shared" si="3"/>
        <v>0</v>
      </c>
      <c r="H6" s="33" t="str">
        <f t="shared" si="3"/>
        <v>新潟県　湯沢町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7.46</v>
      </c>
      <c r="Q6" s="34">
        <f t="shared" si="3"/>
        <v>110.03</v>
      </c>
      <c r="R6" s="34">
        <f t="shared" si="3"/>
        <v>3300</v>
      </c>
      <c r="S6" s="34">
        <f t="shared" si="3"/>
        <v>8040</v>
      </c>
      <c r="T6" s="34">
        <f t="shared" si="3"/>
        <v>357.29</v>
      </c>
      <c r="U6" s="34">
        <f t="shared" si="3"/>
        <v>22.5</v>
      </c>
      <c r="V6" s="34">
        <f t="shared" si="3"/>
        <v>595</v>
      </c>
      <c r="W6" s="34">
        <f t="shared" si="3"/>
        <v>0.73</v>
      </c>
      <c r="X6" s="34">
        <f t="shared" si="3"/>
        <v>815.07</v>
      </c>
      <c r="Y6" s="35">
        <f>IF(Y7="",NA(),Y7)</f>
        <v>106.57</v>
      </c>
      <c r="Z6" s="35">
        <f t="shared" ref="Z6:AH6" si="4">IF(Z7="",NA(),Z7)</f>
        <v>103.15</v>
      </c>
      <c r="AA6" s="35">
        <f t="shared" si="4"/>
        <v>93.37</v>
      </c>
      <c r="AB6" s="35">
        <f t="shared" si="4"/>
        <v>94.85</v>
      </c>
      <c r="AC6" s="35">
        <f t="shared" si="4"/>
        <v>94.88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6857.95</v>
      </c>
      <c r="BG6" s="35">
        <f t="shared" ref="BG6:BO6" si="7">IF(BG7="",NA(),BG7)</f>
        <v>6292.73</v>
      </c>
      <c r="BH6" s="35">
        <f t="shared" si="7"/>
        <v>5331</v>
      </c>
      <c r="BI6" s="35">
        <f t="shared" si="7"/>
        <v>4875.8900000000003</v>
      </c>
      <c r="BJ6" s="35">
        <f t="shared" si="7"/>
        <v>5514.76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46.33</v>
      </c>
      <c r="BR6" s="35">
        <f t="shared" ref="BR6:BZ6" si="8">IF(BR7="",NA(),BR7)</f>
        <v>38.69</v>
      </c>
      <c r="BS6" s="35">
        <f t="shared" si="8"/>
        <v>36.85</v>
      </c>
      <c r="BT6" s="35">
        <f t="shared" si="8"/>
        <v>30.37</v>
      </c>
      <c r="BU6" s="35">
        <f t="shared" si="8"/>
        <v>24.02</v>
      </c>
      <c r="BV6" s="35">
        <f t="shared" si="8"/>
        <v>69.87</v>
      </c>
      <c r="BW6" s="35">
        <f t="shared" si="8"/>
        <v>74.3</v>
      </c>
      <c r="BX6" s="35">
        <f t="shared" si="8"/>
        <v>72.260000000000005</v>
      </c>
      <c r="BY6" s="35">
        <f t="shared" si="8"/>
        <v>71.84</v>
      </c>
      <c r="BZ6" s="35">
        <f t="shared" si="8"/>
        <v>73.36</v>
      </c>
      <c r="CA6" s="34" t="str">
        <f>IF(CA7="","",IF(CA7="-","【-】","【"&amp;SUBSTITUTE(TEXT(CA7,"#,##0.00"),"-","△")&amp;"】"))</f>
        <v>【75.29】</v>
      </c>
      <c r="CB6" s="35">
        <f>IF(CB7="",NA(),CB7)</f>
        <v>460.48</v>
      </c>
      <c r="CC6" s="35">
        <f t="shared" ref="CC6:CK6" si="9">IF(CC7="",NA(),CC7)</f>
        <v>542.77</v>
      </c>
      <c r="CD6" s="35">
        <f t="shared" si="9"/>
        <v>569.42999999999995</v>
      </c>
      <c r="CE6" s="35">
        <f t="shared" si="9"/>
        <v>690.29</v>
      </c>
      <c r="CF6" s="35">
        <f t="shared" si="9"/>
        <v>920.38</v>
      </c>
      <c r="CG6" s="35">
        <f t="shared" si="9"/>
        <v>234.96</v>
      </c>
      <c r="CH6" s="35">
        <f t="shared" si="9"/>
        <v>221.81</v>
      </c>
      <c r="CI6" s="35">
        <f t="shared" si="9"/>
        <v>230.02</v>
      </c>
      <c r="CJ6" s="35">
        <f t="shared" si="9"/>
        <v>228.47</v>
      </c>
      <c r="CK6" s="35">
        <f t="shared" si="9"/>
        <v>224.88</v>
      </c>
      <c r="CL6" s="34" t="str">
        <f>IF(CL7="","",IF(CL7="-","【-】","【"&amp;SUBSTITUTE(TEXT(CL7,"#,##0.00"),"-","△")&amp;"】"))</f>
        <v>【215.41】</v>
      </c>
      <c r="CM6" s="35">
        <f>IF(CM7="",NA(),CM7)</f>
        <v>7.18</v>
      </c>
      <c r="CN6" s="35">
        <f t="shared" ref="CN6:CV6" si="10">IF(CN7="",NA(),CN7)</f>
        <v>7.73</v>
      </c>
      <c r="CO6" s="35">
        <f t="shared" si="10"/>
        <v>6.91</v>
      </c>
      <c r="CP6" s="35">
        <f t="shared" si="10"/>
        <v>12.41</v>
      </c>
      <c r="CQ6" s="35">
        <f t="shared" si="10"/>
        <v>8.6199999999999992</v>
      </c>
      <c r="CR6" s="35">
        <f t="shared" si="10"/>
        <v>42.9</v>
      </c>
      <c r="CS6" s="35">
        <f t="shared" si="10"/>
        <v>43.36</v>
      </c>
      <c r="CT6" s="35">
        <f t="shared" si="10"/>
        <v>42.56</v>
      </c>
      <c r="CU6" s="35">
        <f t="shared" si="10"/>
        <v>42.47</v>
      </c>
      <c r="CV6" s="35">
        <f t="shared" si="10"/>
        <v>42.4</v>
      </c>
      <c r="CW6" s="34" t="str">
        <f>IF(CW7="","",IF(CW7="-","【-】","【"&amp;SUBSTITUTE(TEXT(CW7,"#,##0.00"),"-","△")&amp;"】"))</f>
        <v>【42.90】</v>
      </c>
      <c r="CX6" s="35">
        <f>IF(CX7="",NA(),CX7)</f>
        <v>85.15</v>
      </c>
      <c r="CY6" s="35">
        <f t="shared" ref="CY6:DG6" si="11">IF(CY7="",NA(),CY7)</f>
        <v>58.88</v>
      </c>
      <c r="CZ6" s="35">
        <f t="shared" si="11"/>
        <v>57.19</v>
      </c>
      <c r="DA6" s="35">
        <f t="shared" si="11"/>
        <v>62.31</v>
      </c>
      <c r="DB6" s="35">
        <f t="shared" si="11"/>
        <v>64.87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154610</v>
      </c>
      <c r="D7" s="37">
        <v>47</v>
      </c>
      <c r="E7" s="37">
        <v>17</v>
      </c>
      <c r="F7" s="37">
        <v>4</v>
      </c>
      <c r="G7" s="37">
        <v>0</v>
      </c>
      <c r="H7" s="37" t="s">
        <v>97</v>
      </c>
      <c r="I7" s="37" t="s">
        <v>98</v>
      </c>
      <c r="J7" s="37" t="s">
        <v>99</v>
      </c>
      <c r="K7" s="37" t="s">
        <v>100</v>
      </c>
      <c r="L7" s="37" t="s">
        <v>101</v>
      </c>
      <c r="M7" s="37" t="s">
        <v>102</v>
      </c>
      <c r="N7" s="38" t="s">
        <v>103</v>
      </c>
      <c r="O7" s="38" t="s">
        <v>104</v>
      </c>
      <c r="P7" s="38">
        <v>7.46</v>
      </c>
      <c r="Q7" s="38">
        <v>110.03</v>
      </c>
      <c r="R7" s="38">
        <v>3300</v>
      </c>
      <c r="S7" s="38">
        <v>8040</v>
      </c>
      <c r="T7" s="38">
        <v>357.29</v>
      </c>
      <c r="U7" s="38">
        <v>22.5</v>
      </c>
      <c r="V7" s="38">
        <v>595</v>
      </c>
      <c r="W7" s="38">
        <v>0.73</v>
      </c>
      <c r="X7" s="38">
        <v>815.07</v>
      </c>
      <c r="Y7" s="38">
        <v>106.57</v>
      </c>
      <c r="Z7" s="38">
        <v>103.15</v>
      </c>
      <c r="AA7" s="38">
        <v>93.37</v>
      </c>
      <c r="AB7" s="38">
        <v>94.85</v>
      </c>
      <c r="AC7" s="38">
        <v>94.88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6857.95</v>
      </c>
      <c r="BG7" s="38">
        <v>6292.73</v>
      </c>
      <c r="BH7" s="38">
        <v>5331</v>
      </c>
      <c r="BI7" s="38">
        <v>4875.8900000000003</v>
      </c>
      <c r="BJ7" s="38">
        <v>5514.76</v>
      </c>
      <c r="BK7" s="38">
        <v>1298.9100000000001</v>
      </c>
      <c r="BL7" s="38">
        <v>1243.71</v>
      </c>
      <c r="BM7" s="38">
        <v>1194.1500000000001</v>
      </c>
      <c r="BN7" s="38">
        <v>1206.79</v>
      </c>
      <c r="BO7" s="38">
        <v>1258.43</v>
      </c>
      <c r="BP7" s="38">
        <v>1260.21</v>
      </c>
      <c r="BQ7" s="38">
        <v>46.33</v>
      </c>
      <c r="BR7" s="38">
        <v>38.69</v>
      </c>
      <c r="BS7" s="38">
        <v>36.85</v>
      </c>
      <c r="BT7" s="38">
        <v>30.37</v>
      </c>
      <c r="BU7" s="38">
        <v>24.02</v>
      </c>
      <c r="BV7" s="38">
        <v>69.87</v>
      </c>
      <c r="BW7" s="38">
        <v>74.3</v>
      </c>
      <c r="BX7" s="38">
        <v>72.260000000000005</v>
      </c>
      <c r="BY7" s="38">
        <v>71.84</v>
      </c>
      <c r="BZ7" s="38">
        <v>73.36</v>
      </c>
      <c r="CA7" s="38">
        <v>75.290000000000006</v>
      </c>
      <c r="CB7" s="38">
        <v>460.48</v>
      </c>
      <c r="CC7" s="38">
        <v>542.77</v>
      </c>
      <c r="CD7" s="38">
        <v>569.42999999999995</v>
      </c>
      <c r="CE7" s="38">
        <v>690.29</v>
      </c>
      <c r="CF7" s="38">
        <v>920.38</v>
      </c>
      <c r="CG7" s="38">
        <v>234.96</v>
      </c>
      <c r="CH7" s="38">
        <v>221.81</v>
      </c>
      <c r="CI7" s="38">
        <v>230.02</v>
      </c>
      <c r="CJ7" s="38">
        <v>228.47</v>
      </c>
      <c r="CK7" s="38">
        <v>224.88</v>
      </c>
      <c r="CL7" s="38">
        <v>215.41</v>
      </c>
      <c r="CM7" s="38">
        <v>7.18</v>
      </c>
      <c r="CN7" s="38">
        <v>7.73</v>
      </c>
      <c r="CO7" s="38">
        <v>6.91</v>
      </c>
      <c r="CP7" s="38">
        <v>12.41</v>
      </c>
      <c r="CQ7" s="38">
        <v>8.6199999999999992</v>
      </c>
      <c r="CR7" s="38">
        <v>42.9</v>
      </c>
      <c r="CS7" s="38">
        <v>43.36</v>
      </c>
      <c r="CT7" s="38">
        <v>42.56</v>
      </c>
      <c r="CU7" s="38">
        <v>42.47</v>
      </c>
      <c r="CV7" s="38">
        <v>42.4</v>
      </c>
      <c r="CW7" s="38">
        <v>42.9</v>
      </c>
      <c r="CX7" s="38">
        <v>85.15</v>
      </c>
      <c r="CY7" s="38">
        <v>58.88</v>
      </c>
      <c r="CZ7" s="38">
        <v>57.19</v>
      </c>
      <c r="DA7" s="38">
        <v>62.31</v>
      </c>
      <c r="DB7" s="38">
        <v>64.87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はなこ</cp:lastModifiedBy>
  <cp:lastPrinted>2022-01-21T01:47:31Z</cp:lastPrinted>
  <dcterms:created xsi:type="dcterms:W3CDTF">2021-12-03T07:50:44Z</dcterms:created>
  <dcterms:modified xsi:type="dcterms:W3CDTF">2022-01-24T00:26:18Z</dcterms:modified>
  <cp:category/>
</cp:coreProperties>
</file>