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部署間\公営企業\R3調査報告等\R04.01.24〆　経営比較分析表\水道事業\"/>
    </mc:Choice>
  </mc:AlternateContent>
  <workbookProtection workbookAlgorithmName="SHA-512" workbookHashValue="LtTk5iFbFF3iTkq1j/0p1+2L60/X0XbOll9CNR6OcH7mIZGp1UTjpndpDQMjko2sIYo3BwrPhcH1MzybDHjsiQ==" workbookSaltValue="0DVFEFg92DP1PxdYJGBl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<sst xmlns="http://schemas.openxmlformats.org/spreadsheetml/2006/main" count="228" uniqueCount="115">
  <si>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</si>
  <si>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</si>
  <si>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</si>
  <si>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</si>
  <si>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</si>
  <si>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</si>
  <si>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</si>
  <si>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</si>
  <si>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</si>
  <si>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</si>
  <si>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</si>
  <si>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</si>
  <si>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</si>
  <si>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</si>
  <si>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</si>
  <si>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</si>
  <si>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</si>
  <si>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</si>
  <si>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</si>
  <si>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</si>
  <si>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</si>
  <si>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</si>
  <si>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</si>
  <si>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</si>
  <si>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</si>
  <si>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</si>
  <si>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</si>
  <si>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</si>
  <si>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</si>
  <si>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</si>
  <si>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</si>
  <si>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</si>
  <si>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</si>
  <si>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</si>
  <si>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</si>
  <si>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</si>
  <si>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</si>
  <si>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</si>
  <si>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</si>
  <si>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</si>
  <si>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</si>
  <si>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</si>
  <si>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</si>
  <si>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</si>
  <si>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</si>
  <si>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</si>
  <si>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</si>
  <si>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</si>
  <si>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</si>
  <si>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</si>
  <si>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</si>
  <si>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</si>
  <si>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</si>
  <si>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</si>
  <si>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</si>
  <si>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</si>
  <si>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</si>
  <si>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</si>
  <si>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</si>
  <si>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</si>
  <si>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</si>
  <si>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</si>
  <si>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</si>
  <si>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</si>
  <si>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</si>
  <si>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</si>
  <si>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</si>
  <si>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</si>
  <si>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</si>
  <si>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</si>
  <si>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</si>
  <si>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</si>
  <si>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</si>
  <si>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</si>
  <si>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</si>
  <si>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</si>
  <si>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</si>
  <si>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</si>
  <si>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</si>
  <si>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</si>
  <si>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</si>
  <si>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</si>
  <si>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</si>
  <si>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</si>
  <si>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</si>
  <si>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</si>
  <si>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</si>
  <si>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</si>
  <si>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</si>
  <si>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</si>
  <si>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</si>
  <si>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</si>
  <si>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</si>
  <si>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</si>
  <si>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</si>
  <si>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</si>
  <si>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</si>
  <si>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</si>
  <si>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</si>
  <si>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</si>
  <si>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</si>
  <si>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</si>
  <si>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</si>
  <si>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</si>
  <si>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</si>
  <si>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</si>
  <si>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</si>
  <si>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</si>
  <si>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</si>
  <si>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</si>
  <si>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</si>
  <si>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</si>
  <si>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給水収益が大幅に減少したが、現状では概ね健全な経営状況といえる。
　しかし、給水開始から50年以上が経過し、施設や管路の老朽化に対応するための費用が、年々増していくと考えられる。
　今後も施設を適正管理すること、また、財源確保のために経費の削減や使用料徴収率の向上に取り組むことにより、健全な経営を堅持していく。</t>
    <rPh sb="1" eb="3">
      <t>キュウスイ</t>
    </rPh>
    <rPh sb="3" eb="5">
      <t>シュウエキ</t>
    </rPh>
    <rPh sb="6" eb="8">
      <t>オオハバ</t>
    </rPh>
    <rPh sb="9" eb="11">
      <t>ゲンショウ</t>
    </rPh>
    <rPh sb="15" eb="17">
      <t>ゲンジョウ</t>
    </rPh>
    <rPh sb="19" eb="20">
      <t>オオム</t>
    </rPh>
    <rPh sb="21" eb="23">
      <t>ケンゼン</t>
    </rPh>
    <rPh sb="24" eb="26">
      <t>ケイエイ</t>
    </rPh>
    <rPh sb="26" eb="28">
      <t>ジョウキョウ</t>
    </rPh>
    <rPh sb="39" eb="41">
      <t>キュウスイ</t>
    </rPh>
    <rPh sb="41" eb="43">
      <t>カイシ</t>
    </rPh>
    <rPh sb="47" eb="50">
      <t>ネンイジョウ</t>
    </rPh>
    <rPh sb="51" eb="53">
      <t>ケイカ</t>
    </rPh>
    <rPh sb="55" eb="57">
      <t>シセツ</t>
    </rPh>
    <rPh sb="58" eb="60">
      <t>カンロ</t>
    </rPh>
    <rPh sb="61" eb="64">
      <t>ロウキュウカ</t>
    </rPh>
    <rPh sb="65" eb="67">
      <t>タイオウ</t>
    </rPh>
    <rPh sb="72" eb="74">
      <t>ヒヨウ</t>
    </rPh>
    <rPh sb="76" eb="78">
      <t>ネンネン</t>
    </rPh>
    <rPh sb="78" eb="79">
      <t>マ</t>
    </rPh>
    <rPh sb="84" eb="85">
      <t>カンガ</t>
    </rPh>
    <rPh sb="92" eb="94">
      <t>コンゴ</t>
    </rPh>
    <rPh sb="95" eb="97">
      <t>シセツ</t>
    </rPh>
    <rPh sb="98" eb="100">
      <t>テキセイ</t>
    </rPh>
    <rPh sb="100" eb="102">
      <t>カンリ</t>
    </rPh>
    <rPh sb="110" eb="112">
      <t>ザイゲン</t>
    </rPh>
    <rPh sb="112" eb="114">
      <t>カクホ</t>
    </rPh>
    <rPh sb="118" eb="120">
      <t>ケイヒ</t>
    </rPh>
    <rPh sb="121" eb="123">
      <t>サクゲン</t>
    </rPh>
    <rPh sb="124" eb="127">
      <t>シヨウリョウ</t>
    </rPh>
    <rPh sb="127" eb="129">
      <t>チョウシュウ</t>
    </rPh>
    <rPh sb="129" eb="130">
      <t>リツ</t>
    </rPh>
    <rPh sb="131" eb="133">
      <t>コウジョウ</t>
    </rPh>
    <rPh sb="134" eb="135">
      <t>ト</t>
    </rPh>
    <rPh sb="136" eb="137">
      <t>ク</t>
    </rPh>
    <rPh sb="144" eb="146">
      <t>ケンゼン</t>
    </rPh>
    <rPh sb="147" eb="149">
      <t>ケイエイ</t>
    </rPh>
    <rPh sb="150" eb="152">
      <t>ケンジ</t>
    </rPh>
    <phoneticPr fontId="4"/>
  </si>
  <si>
    <t>　令和2年度については、これまで堅調に推移してきた給水収益が大幅に減少したことにより、①経常収支比率と⑤料金回収率が大幅に低下した。しかし、どちらも100％を超えており、単年度の収益は黒字であり、また、適正な料金水準であるといえる。
　③流動比率は、一般的に望ましいとされている200％を超えている。流動負債の大部分を占める企業債が今後も減少することから、この数値が維持されるものと考える。
　④企業債残高対給水収益比率は、全国・類似団体平均を下回っている。今後も新たな借入の予定がないことから減少が続いていく。
　⑥給水原価は、全国・類似団体平均を下回っているが、年間総有収水量の大幅な減少などにより大きく上昇した。
　⑦施設利用率は、全国・類似団体平均を下回っている。当町が観光地で、季節により需要が大きく変わるためである。
　⑧有収率は、全国・類似団体平均を下回っている。日々の業務の中で、漏水修繕や老朽化した施設の更新など、原因を特定し改善に努める。</t>
    <rPh sb="1" eb="3">
      <t>レイワ</t>
    </rPh>
    <rPh sb="4" eb="6">
      <t>ネンド</t>
    </rPh>
    <rPh sb="16" eb="18">
      <t>ケンチョウ</t>
    </rPh>
    <rPh sb="19" eb="21">
      <t>スイイ</t>
    </rPh>
    <rPh sb="25" eb="27">
      <t>キュウスイ</t>
    </rPh>
    <rPh sb="27" eb="29">
      <t>シュウエキ</t>
    </rPh>
    <rPh sb="30" eb="32">
      <t>オオハバ</t>
    </rPh>
    <rPh sb="33" eb="35">
      <t>ゲンショウ</t>
    </rPh>
    <rPh sb="44" eb="46">
      <t>ケイジョウ</t>
    </rPh>
    <rPh sb="46" eb="48">
      <t>シュウシ</t>
    </rPh>
    <rPh sb="48" eb="50">
      <t>ヒリツ</t>
    </rPh>
    <rPh sb="52" eb="54">
      <t>リョウキン</t>
    </rPh>
    <rPh sb="54" eb="56">
      <t>カイシュウ</t>
    </rPh>
    <rPh sb="56" eb="57">
      <t>リツ</t>
    </rPh>
    <rPh sb="58" eb="60">
      <t>オオハバ</t>
    </rPh>
    <rPh sb="61" eb="63">
      <t>テイカ</t>
    </rPh>
    <rPh sb="79" eb="80">
      <t>コ</t>
    </rPh>
    <rPh sb="85" eb="88">
      <t>タンネンド</t>
    </rPh>
    <rPh sb="89" eb="91">
      <t>シュウエキ</t>
    </rPh>
    <rPh sb="92" eb="94">
      <t>クロジ</t>
    </rPh>
    <rPh sb="101" eb="103">
      <t>テキセイ</t>
    </rPh>
    <rPh sb="104" eb="106">
      <t>リョウキン</t>
    </rPh>
    <rPh sb="106" eb="108">
      <t>スイジュン</t>
    </rPh>
    <rPh sb="119" eb="121">
      <t>リュウドウ</t>
    </rPh>
    <rPh sb="121" eb="123">
      <t>ヒリツ</t>
    </rPh>
    <rPh sb="125" eb="128">
      <t>イッパンテキ</t>
    </rPh>
    <rPh sb="129" eb="130">
      <t>ノゾ</t>
    </rPh>
    <rPh sb="144" eb="145">
      <t>コ</t>
    </rPh>
    <rPh sb="150" eb="152">
      <t>リュウドウ</t>
    </rPh>
    <rPh sb="152" eb="154">
      <t>フサイ</t>
    </rPh>
    <rPh sb="155" eb="158">
      <t>ダイブブン</t>
    </rPh>
    <rPh sb="159" eb="160">
      <t>シ</t>
    </rPh>
    <rPh sb="162" eb="164">
      <t>キギョウ</t>
    </rPh>
    <rPh sb="164" eb="165">
      <t>サイ</t>
    </rPh>
    <rPh sb="166" eb="168">
      <t>コンゴ</t>
    </rPh>
    <rPh sb="169" eb="171">
      <t>ゲンショウ</t>
    </rPh>
    <rPh sb="180" eb="182">
      <t>スウチ</t>
    </rPh>
    <rPh sb="183" eb="185">
      <t>イジ</t>
    </rPh>
    <rPh sb="191" eb="192">
      <t>カンガ</t>
    </rPh>
    <rPh sb="198" eb="200">
      <t>キギョウ</t>
    </rPh>
    <rPh sb="200" eb="201">
      <t>サイ</t>
    </rPh>
    <rPh sb="201" eb="203">
      <t>ザンダカ</t>
    </rPh>
    <rPh sb="203" eb="204">
      <t>タイ</t>
    </rPh>
    <rPh sb="204" eb="206">
      <t>キュウスイ</t>
    </rPh>
    <rPh sb="206" eb="208">
      <t>シュウエキ</t>
    </rPh>
    <rPh sb="208" eb="210">
      <t>ヒリツ</t>
    </rPh>
    <rPh sb="212" eb="214">
      <t>ゼンコク</t>
    </rPh>
    <rPh sb="215" eb="217">
      <t>ルイジ</t>
    </rPh>
    <rPh sb="217" eb="219">
      <t>ダンタイ</t>
    </rPh>
    <rPh sb="219" eb="221">
      <t>ヘイキン</t>
    </rPh>
    <rPh sb="222" eb="224">
      <t>シタマワ</t>
    </rPh>
    <rPh sb="229" eb="231">
      <t>コンゴ</t>
    </rPh>
    <rPh sb="232" eb="233">
      <t>アラ</t>
    </rPh>
    <rPh sb="235" eb="237">
      <t>カリイレ</t>
    </rPh>
    <rPh sb="238" eb="240">
      <t>ヨテイ</t>
    </rPh>
    <rPh sb="247" eb="249">
      <t>ゲンショウ</t>
    </rPh>
    <rPh sb="250" eb="251">
      <t>ツヅ</t>
    </rPh>
    <rPh sb="259" eb="261">
      <t>キュウスイ</t>
    </rPh>
    <rPh sb="261" eb="263">
      <t>ゲンカ</t>
    </rPh>
    <rPh sb="265" eb="267">
      <t>ゼンコク</t>
    </rPh>
    <rPh sb="268" eb="272">
      <t>ルイジダンタイ</t>
    </rPh>
    <rPh sb="272" eb="274">
      <t>ヘイキン</t>
    </rPh>
    <rPh sb="275" eb="277">
      <t>シタマワ</t>
    </rPh>
    <rPh sb="283" eb="285">
      <t>ネンカン</t>
    </rPh>
    <rPh sb="285" eb="286">
      <t>ソウ</t>
    </rPh>
    <rPh sb="286" eb="288">
      <t>ユウシュウ</t>
    </rPh>
    <rPh sb="288" eb="290">
      <t>スイリョウ</t>
    </rPh>
    <rPh sb="291" eb="293">
      <t>オオハバ</t>
    </rPh>
    <rPh sb="294" eb="296">
      <t>ゲンショウ</t>
    </rPh>
    <rPh sb="301" eb="302">
      <t>オオ</t>
    </rPh>
    <rPh sb="304" eb="306">
      <t>ジョウショウ</t>
    </rPh>
    <rPh sb="312" eb="314">
      <t>シセツ</t>
    </rPh>
    <rPh sb="314" eb="316">
      <t>リヨウ</t>
    </rPh>
    <rPh sb="316" eb="317">
      <t>リツ</t>
    </rPh>
    <rPh sb="319" eb="321">
      <t>ゼンコク</t>
    </rPh>
    <rPh sb="322" eb="324">
      <t>ルイジ</t>
    </rPh>
    <rPh sb="324" eb="328">
      <t>ダンタイヘイキン</t>
    </rPh>
    <rPh sb="329" eb="331">
      <t>シタマワ</t>
    </rPh>
    <rPh sb="336" eb="338">
      <t>トウチョウ</t>
    </rPh>
    <rPh sb="339" eb="342">
      <t>カンコウチ</t>
    </rPh>
    <rPh sb="344" eb="346">
      <t>キセツ</t>
    </rPh>
    <rPh sb="349" eb="351">
      <t>ジュヨウ</t>
    </rPh>
    <rPh sb="352" eb="353">
      <t>オオ</t>
    </rPh>
    <rPh sb="355" eb="356">
      <t>カ</t>
    </rPh>
    <rPh sb="367" eb="370">
      <t>ユウシュウリツ</t>
    </rPh>
    <rPh sb="372" eb="374">
      <t>ゼンコク</t>
    </rPh>
    <rPh sb="375" eb="381">
      <t>ルイジダンタイヘイキン</t>
    </rPh>
    <rPh sb="382" eb="384">
      <t>シタマワ</t>
    </rPh>
    <rPh sb="389" eb="391">
      <t>ヒビ</t>
    </rPh>
    <rPh sb="392" eb="394">
      <t>ギョウム</t>
    </rPh>
    <rPh sb="395" eb="396">
      <t>ナカ</t>
    </rPh>
    <rPh sb="398" eb="400">
      <t>ロウスイ</t>
    </rPh>
    <rPh sb="400" eb="402">
      <t>シュウゼン</t>
    </rPh>
    <rPh sb="403" eb="406">
      <t>ロウキュウカ</t>
    </rPh>
    <rPh sb="408" eb="410">
      <t>シセツ</t>
    </rPh>
    <rPh sb="411" eb="413">
      <t>コウシン</t>
    </rPh>
    <rPh sb="416" eb="418">
      <t>ゲンイン</t>
    </rPh>
    <rPh sb="419" eb="421">
      <t>トクテイ</t>
    </rPh>
    <rPh sb="422" eb="424">
      <t>カイゼン</t>
    </rPh>
    <rPh sb="425" eb="426">
      <t>ツト</t>
    </rPh>
    <phoneticPr fontId="4"/>
  </si>
  <si>
    <t>　①有形固定資産減価償却率は60％を上回り年々増加しており、施設更新の必要性が増してきている。
　③管路更新率は低い数値となっているが、今後、法定耐用年数をむかえる管路の更新を計画的に行う必要がある。
　施設の老朽化が進み修繕費用が増えてきている。経年劣化による故障により水道水の供給に支障をきたさないよう、計画的な更新を行っていく必要がある。</t>
    <rPh sb="2" eb="4">
      <t>ユウケイ</t>
    </rPh>
    <rPh sb="4" eb="6">
      <t>コテイ</t>
    </rPh>
    <rPh sb="6" eb="8">
      <t>シサン</t>
    </rPh>
    <rPh sb="8" eb="10">
      <t>ゲンカ</t>
    </rPh>
    <rPh sb="10" eb="12">
      <t>ショウキャク</t>
    </rPh>
    <rPh sb="12" eb="13">
      <t>リツ</t>
    </rPh>
    <rPh sb="18" eb="20">
      <t>ウワマワ</t>
    </rPh>
    <rPh sb="21" eb="23">
      <t>ネンネン</t>
    </rPh>
    <rPh sb="23" eb="25">
      <t>ゾウカ</t>
    </rPh>
    <rPh sb="30" eb="32">
      <t>シセツ</t>
    </rPh>
    <rPh sb="32" eb="34">
      <t>コウシン</t>
    </rPh>
    <rPh sb="35" eb="37">
      <t>ヒツヨウ</t>
    </rPh>
    <rPh sb="37" eb="38">
      <t>セイ</t>
    </rPh>
    <rPh sb="39" eb="40">
      <t>マ</t>
    </rPh>
    <rPh sb="50" eb="52">
      <t>カンロ</t>
    </rPh>
    <rPh sb="52" eb="54">
      <t>コウシン</t>
    </rPh>
    <rPh sb="54" eb="55">
      <t>リツ</t>
    </rPh>
    <rPh sb="56" eb="57">
      <t>ヒク</t>
    </rPh>
    <rPh sb="58" eb="60">
      <t>スウチ</t>
    </rPh>
    <rPh sb="68" eb="70">
      <t>コンゴ</t>
    </rPh>
    <rPh sb="71" eb="73">
      <t>ホウテイ</t>
    </rPh>
    <rPh sb="73" eb="75">
      <t>タイヨウ</t>
    </rPh>
    <rPh sb="75" eb="77">
      <t>ネンスウ</t>
    </rPh>
    <rPh sb="82" eb="84">
      <t>カンロ</t>
    </rPh>
    <rPh sb="85" eb="87">
      <t>コウシン</t>
    </rPh>
    <rPh sb="88" eb="91">
      <t>ケイカクテキ</t>
    </rPh>
    <rPh sb="92" eb="93">
      <t>オコナ</t>
    </rPh>
    <rPh sb="94" eb="96">
      <t>ヒツヨウ</t>
    </rPh>
    <rPh sb="102" eb="104">
      <t>シセツ</t>
    </rPh>
    <rPh sb="105" eb="108">
      <t>ロウキュウカ</t>
    </rPh>
    <rPh sb="109" eb="110">
      <t>スス</t>
    </rPh>
    <rPh sb="111" eb="113">
      <t>シュウゼン</t>
    </rPh>
    <rPh sb="113" eb="115">
      <t>ヒヨウ</t>
    </rPh>
    <rPh sb="116" eb="117">
      <t>フ</t>
    </rPh>
    <rPh sb="124" eb="126">
      <t>ケイネン</t>
    </rPh>
    <rPh sb="126" eb="128">
      <t>レッカ</t>
    </rPh>
    <rPh sb="131" eb="133">
      <t>コショウ</t>
    </rPh>
    <rPh sb="136" eb="139">
      <t>スイドウスイ</t>
    </rPh>
    <rPh sb="140" eb="142">
      <t>キョウキュウ</t>
    </rPh>
    <rPh sb="143" eb="145">
      <t>シショウ</t>
    </rPh>
    <rPh sb="154" eb="157">
      <t>ケイカクテキ</t>
    </rPh>
    <rPh sb="158" eb="160">
      <t>コウシン</t>
    </rPh>
    <rPh sb="161" eb="162">
      <t>オコナ</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</si>
</sst>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0.04</c:v>
                </c:pt>
                <c:pt idx="1">
                  <c:v>0.41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CD-4991-847F-F1A9769389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5CD-4991-847F-F1A9769389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36.33</c:v>
                </c:pt>
                <c:pt idx="1">
                  <c:v>41.03</c:v>
                </c:pt>
                <c:pt idx="2">
                  <c:v>44.16</c:v>
                </c:pt>
                <c:pt idx="3">
                  <c:v>42.67</c:v>
                </c:pt>
                <c:pt idx="4">
                  <c:v>38.35</c:v>
                </c:pt>
              </c:numCache>
            </c:numRef>
          </c:val>
          <c:extLst>
            <c:ext xmlns:c16="http://schemas.microsoft.com/office/drawing/2014/chart" uri="{C3380CC4-5D6E-409C-BE32-E72D297353CC}">
              <c16:uniqueId val="{00000000-566F-4693-82BA-98C6C3C2C8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66F-4693-82BA-98C6C3C2C8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62.81</c:v>
                </c:pt>
                <c:pt idx="1">
                  <c:v>55.22</c:v>
                </c:pt>
                <c:pt idx="2">
                  <c:v>53.44</c:v>
                </c:pt>
                <c:pt idx="3">
                  <c:v>53.07</c:v>
                </c:pt>
                <c:pt idx="4">
                  <c:v>50.3</c:v>
                </c:pt>
              </c:numCache>
            </c:numRef>
          </c:val>
          <c:extLst>
            <c:ext xmlns:c16="http://schemas.microsoft.com/office/drawing/2014/chart" uri="{C3380CC4-5D6E-409C-BE32-E72D297353CC}">
              <c16:uniqueId val="{00000000-721C-470E-98E3-92E4C44852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21C-470E-98E3-92E4C44852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113.17</c:v>
                </c:pt>
                <c:pt idx="1">
                  <c:v>114.57</c:v>
                </c:pt>
                <c:pt idx="2">
                  <c:v>117.57</c:v>
                </c:pt>
                <c:pt idx="3">
                  <c:v>115.55</c:v>
                </c:pt>
                <c:pt idx="4">
                  <c:v>106.43</c:v>
                </c:pt>
              </c:numCache>
            </c:numRef>
          </c:val>
          <c:extLst>
            <c:ext xmlns:c16="http://schemas.microsoft.com/office/drawing/2014/chart" uri="{C3380CC4-5D6E-409C-BE32-E72D297353CC}">
              <c16:uniqueId val="{00000000-7383-43A0-84A7-2C53F378CA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7383-43A0-84A7-2C53F378CA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55.11</c:v>
                </c:pt>
                <c:pt idx="1">
                  <c:v>56.87</c:v>
                </c:pt>
                <c:pt idx="2">
                  <c:v>58.51</c:v>
                </c:pt>
                <c:pt idx="3">
                  <c:v>59.97</c:v>
                </c:pt>
                <c:pt idx="4">
                  <c:v>61.21</c:v>
                </c:pt>
              </c:numCache>
            </c:numRef>
          </c:val>
          <c:extLst>
            <c:ext xmlns:c16="http://schemas.microsoft.com/office/drawing/2014/chart" uri="{C3380CC4-5D6E-409C-BE32-E72D297353CC}">
              <c16:uniqueId val="{00000000-4BC8-4DC9-B695-A9204F3266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4BC8-4DC9-B695-A9204F3266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B-486B-8BBF-877FC2418B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45B-486B-8BBF-877FC2418B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6-4FDB-8540-F1B27CD34F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7086-4FDB-8540-F1B27CD34F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370.96</c:v>
                </c:pt>
                <c:pt idx="1">
                  <c:v>380.75</c:v>
                </c:pt>
                <c:pt idx="2">
                  <c:v>391.27</c:v>
                </c:pt>
                <c:pt idx="3">
                  <c:v>383.96</c:v>
                </c:pt>
                <c:pt idx="4">
                  <c:v>334.91</c:v>
                </c:pt>
              </c:numCache>
            </c:numRef>
          </c:val>
          <c:extLst>
            <c:ext xmlns:c16="http://schemas.microsoft.com/office/drawing/2014/chart" uri="{C3380CC4-5D6E-409C-BE32-E72D297353CC}">
              <c16:uniqueId val="{00000000-27EC-4798-B857-E985C60443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27EC-4798-B857-E985C60443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265.57</c:v>
                </c:pt>
                <c:pt idx="1">
                  <c:v>227.05</c:v>
                </c:pt>
                <c:pt idx="2">
                  <c:v>184</c:v>
                </c:pt>
                <c:pt idx="3">
                  <c:v>155.16</c:v>
                </c:pt>
                <c:pt idx="4">
                  <c:v>140</c:v>
                </c:pt>
              </c:numCache>
            </c:numRef>
          </c:val>
          <c:extLst>
            <c:ext xmlns:c16="http://schemas.microsoft.com/office/drawing/2014/chart" uri="{C3380CC4-5D6E-409C-BE32-E72D297353CC}">
              <c16:uniqueId val="{00000000-103C-4598-86B5-9DC83AB290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03C-4598-86B5-9DC83AB290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110.75</c:v>
                </c:pt>
                <c:pt idx="1">
                  <c:v>113.54</c:v>
                </c:pt>
                <c:pt idx="2">
                  <c:v>117.73</c:v>
                </c:pt>
                <c:pt idx="3">
                  <c:v>116.11</c:v>
                </c:pt>
                <c:pt idx="4">
                  <c:v>104.96</c:v>
                </c:pt>
              </c:numCache>
            </c:numRef>
          </c:val>
          <c:extLst>
            <c:ext xmlns:c16="http://schemas.microsoft.com/office/drawing/2014/chart" uri="{C3380CC4-5D6E-409C-BE32-E72D297353CC}">
              <c16:uniqueId val="{00000000-5737-4F7E-BDE3-93CC8B67FB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5737-4F7E-BDE3-93CC8B67FB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148.34</c:v>
                </c:pt>
                <c:pt idx="1">
                  <c:v>145.41</c:v>
                </c:pt>
                <c:pt idx="2">
                  <c:v>139</c:v>
                </c:pt>
                <c:pt idx="3">
                  <c:v>141.86000000000001</c:v>
                </c:pt>
                <c:pt idx="4">
                  <c:v>161.09</c:v>
                </c:pt>
              </c:numCache>
            </c:numRef>
          </c:val>
          <c:extLst>
            <c:ext xmlns:c16="http://schemas.microsoft.com/office/drawing/2014/chart" uri="{C3380CC4-5D6E-409C-BE32-E72D297353CC}">
              <c16:uniqueId val="{00000000-297C-4457-85C2-400862DA99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297C-4457-85C2-400862DA99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61" zoomScaleNormal="100" workbookViewId="0">
      <selection activeCell="CA47" sqref="CA4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湯沢町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8040</v>
      </c>
      <c r="AM8" s="61"/>
      <c r="AN8" s="61"/>
      <c r="AO8" s="61"/>
      <c r="AP8" s="61"/>
      <c r="AQ8" s="61"/>
      <c r="AR8" s="61"/>
      <c r="AS8" s="61"/>
      <c r="AT8" s="52">
        <f>データ!$S$6</f>
        <v>357.29</v>
      </c>
      <c r="AU8" s="53"/>
      <c r="AV8" s="53"/>
      <c r="AW8" s="53"/>
      <c r="AX8" s="53"/>
      <c r="AY8" s="53"/>
      <c r="AZ8" s="53"/>
      <c r="BA8" s="53"/>
      <c r="BB8" s="54">
        <f>データ!$T$6</f>
        <v>22.5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89.33</v>
      </c>
      <c r="J10" s="53"/>
      <c r="K10" s="53"/>
      <c r="L10" s="53"/>
      <c r="M10" s="53"/>
      <c r="N10" s="53"/>
      <c r="O10" s="64"/>
      <c r="P10" s="54">
        <f>データ!$P$6</f>
        <v>90.3</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7202</v>
      </c>
      <c r="AM10" s="61"/>
      <c r="AN10" s="61"/>
      <c r="AO10" s="61"/>
      <c r="AP10" s="61"/>
      <c r="AQ10" s="61"/>
      <c r="AR10" s="61"/>
      <c r="AS10" s="61"/>
      <c r="AT10" s="52">
        <f>データ!$V$6</f>
        <v>10.57</v>
      </c>
      <c r="AU10" s="53"/>
      <c r="AV10" s="53"/>
      <c r="AW10" s="53"/>
      <c r="AX10" s="53"/>
      <c r="AY10" s="53"/>
      <c r="AZ10" s="53"/>
      <c r="BA10" s="53"/>
      <c r="BB10" s="54">
        <f>データ!$W$6</f>
        <v>681.36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D9vKwn3kA886roqxCdByk4OzGFcfoTbsedqbn3HjliVwUKo/xgT9j4p8bH1t4O6B8c351Wh+7opVWV+bESm5g==" saltValue="LXsOPEFFURbv3WJpRpcg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154610</v>
      </c>
      <c r="D6" s="34">
        <f t="shared" si="3"/>
        <v>46</v>
      </c>
      <c r="E6" s="34">
        <f t="shared" si="3"/>
        <v>1</v>
      </c>
      <c r="F6" s="34">
        <f t="shared" si="3"/>
        <v>0</v>
      </c>
      <c r="G6" s="34">
        <f t="shared" si="3"/>
        <v>1</v>
      </c>
      <c r="H6" s="34" t="str">
        <f t="shared" si="3"/>
        <v>新潟県　湯沢町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89.33</v>
      </c>
      <c r="P6" s="35">
        <f t="shared" si="3"/>
        <v>90.3</v>
      </c>
      <c r="Q6" s="35">
        <f t="shared" si="3"/>
        <v>2640</v>
      </c>
      <c r="R6" s="35">
        <f t="shared" si="3"/>
        <v>8040</v>
      </c>
      <c r="S6" s="35">
        <f t="shared" si="3"/>
        <v>357.29</v>
      </c>
      <c r="T6" s="35">
        <f t="shared" si="3"/>
        <v>22.5</v>
      </c>
      <c r="U6" s="35">
        <f t="shared" si="3"/>
        <v>7202</v>
      </c>
      <c r="V6" s="35">
        <f t="shared" si="3"/>
        <v>10.57</v>
      </c>
      <c r="W6" s="35">
        <f t="shared" si="3"/>
        <v>681.36</v>
      </c>
      <c r="X6" s="36">
        <f>IF(X7="",NA(),X7)</f>
        <v>113.17</v>
      </c>
      <c r="Y6" s="36">
        <f t="shared" ref="Y6:AG6" si="4">IF(Y7="",NA(),Y7)</f>
        <v>114.57</v>
      </c>
      <c r="Z6" s="36">
        <f t="shared" si="4"/>
        <v>117.57</v>
      </c>
      <c r="AA6" s="36">
        <f t="shared" si="4"/>
        <v>115.55</v>
      </c>
      <c r="AB6" s="36">
        <f t="shared" si="4"/>
        <v>106.43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370.96</v>
      </c>
      <c r="AU6" s="36">
        <f t="shared" ref="AU6:BC6" si="6">IF(AU7="",NA(),AU7)</f>
        <v>380.75</v>
      </c>
      <c r="AV6" s="36">
        <f t="shared" si="6"/>
        <v>391.27</v>
      </c>
      <c r="AW6" s="36">
        <f t="shared" si="6"/>
        <v>383.96</v>
      </c>
      <c r="AX6" s="36">
        <f t="shared" si="6"/>
        <v>334.91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265.57</v>
      </c>
      <c r="BF6" s="36">
        <f t="shared" ref="BF6:BN6" si="7">IF(BF7="",NA(),BF7)</f>
        <v>227.05</v>
      </c>
      <c r="BG6" s="36">
        <f t="shared" si="7"/>
        <v>184</v>
      </c>
      <c r="BH6" s="36">
        <f t="shared" si="7"/>
        <v>155.16</v>
      </c>
      <c r="BI6" s="36">
        <f t="shared" si="7"/>
        <v>140</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110.75</v>
      </c>
      <c r="BQ6" s="36">
        <f t="shared" ref="BQ6:BY6" si="8">IF(BQ7="",NA(),BQ7)</f>
        <v>113.54</v>
      </c>
      <c r="BR6" s="36">
        <f t="shared" si="8"/>
        <v>117.73</v>
      </c>
      <c r="BS6" s="36">
        <f t="shared" si="8"/>
        <v>116.11</v>
      </c>
      <c r="BT6" s="36">
        <f t="shared" si="8"/>
        <v>104.96</v>
      </c>
      <c r="BU6" s="36">
        <f t="shared" si="8"/>
        <v>93.28</v>
      </c>
      <c r="BV6" s="36">
        <f t="shared" si="8"/>
        <v>87.51</v>
      </c>
      <c r="BW6" s="36">
        <f t="shared" si="8"/>
        <v>84.77</v>
      </c>
      <c r="BX6" s="36">
        <f t="shared" si="8"/>
        <v>87.11</v>
      </c>
      <c r="BY6" s="36">
        <f t="shared" si="8"/>
        <v>82.78</v>
      </c>
      <c r="BZ6" s="35" t="str">
        <f>IF(BZ7="","",IF(BZ7="-","【-】","【"&amp;SUBSTITUTE(TEXT(BZ7,"#,##0.00"),"-","△")&amp;"】"))</f>
        <v>【100.05】</v>
      </c>
      <c r="CA6" s="36">
        <f>IF(CA7="",NA(),CA7)</f>
        <v>148.34</v>
      </c>
      <c r="CB6" s="36">
        <f t="shared" ref="CB6:CJ6" si="9">IF(CB7="",NA(),CB7)</f>
        <v>145.41</v>
      </c>
      <c r="CC6" s="36">
        <f t="shared" si="9"/>
        <v>139</v>
      </c>
      <c r="CD6" s="36">
        <f t="shared" si="9"/>
        <v>141.86000000000001</v>
      </c>
      <c r="CE6" s="36">
        <f t="shared" si="9"/>
        <v>161.09</v>
      </c>
      <c r="CF6" s="36">
        <f t="shared" si="9"/>
        <v>208.29</v>
      </c>
      <c r="CG6" s="36">
        <f t="shared" si="9"/>
        <v>218.42</v>
      </c>
      <c r="CH6" s="36">
        <f t="shared" si="9"/>
        <v>227.27</v>
      </c>
      <c r="CI6" s="36">
        <f t="shared" si="9"/>
        <v>223.98</v>
      </c>
      <c r="CJ6" s="36">
        <f t="shared" si="9"/>
        <v>225.09</v>
      </c>
      <c r="CK6" s="35" t="str">
        <f>IF(CK7="","",IF(CK7="-","【-】","【"&amp;SUBSTITUTE(TEXT(CK7,"#,##0.00"),"-","△")&amp;"】"))</f>
        <v>【166.40】</v>
      </c>
      <c r="CL6" s="36">
        <f>IF(CL7="",NA(),CL7)</f>
        <v>36.33</v>
      </c>
      <c r="CM6" s="36">
        <f t="shared" ref="CM6:CU6" si="10">IF(CM7="",NA(),CM7)</f>
        <v>41.03</v>
      </c>
      <c r="CN6" s="36">
        <f t="shared" si="10"/>
        <v>44.16</v>
      </c>
      <c r="CO6" s="36">
        <f t="shared" si="10"/>
        <v>42.67</v>
      </c>
      <c r="CP6" s="36">
        <f t="shared" si="10"/>
        <v>38.35</v>
      </c>
      <c r="CQ6" s="36">
        <f t="shared" si="10"/>
        <v>49.32</v>
      </c>
      <c r="CR6" s="36">
        <f t="shared" si="10"/>
        <v>50.24</v>
      </c>
      <c r="CS6" s="36">
        <f t="shared" si="10"/>
        <v>50.29</v>
      </c>
      <c r="CT6" s="36">
        <f t="shared" si="10"/>
        <v>49.64</v>
      </c>
      <c r="CU6" s="36">
        <f t="shared" si="10"/>
        <v>49.38</v>
      </c>
      <c r="CV6" s="35" t="str">
        <f>IF(CV7="","",IF(CV7="-","【-】","【"&amp;SUBSTITUTE(TEXT(CV7,"#,##0.00"),"-","△")&amp;"】"))</f>
        <v>【60.69】</v>
      </c>
      <c r="CW6" s="36">
        <f>IF(CW7="",NA(),CW7)</f>
        <v>62.81</v>
      </c>
      <c r="CX6" s="36">
        <f t="shared" ref="CX6:DF6" si="11">IF(CX7="",NA(),CX7)</f>
        <v>55.22</v>
      </c>
      <c r="CY6" s="36">
        <f t="shared" si="11"/>
        <v>53.44</v>
      </c>
      <c r="CZ6" s="36">
        <f t="shared" si="11"/>
        <v>53.07</v>
      </c>
      <c r="DA6" s="36">
        <f t="shared" si="11"/>
        <v>50.3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55.11</v>
      </c>
      <c r="DI6" s="36">
        <f t="shared" ref="DI6:DQ6" si="12">IF(DI7="",NA(),DI7)</f>
        <v>56.87</v>
      </c>
      <c r="DJ6" s="36">
        <f t="shared" si="12"/>
        <v>58.51</v>
      </c>
      <c r="DK6" s="36">
        <f t="shared" si="12"/>
        <v>59.97</v>
      </c>
      <c r="DL6" s="36">
        <f t="shared" si="12"/>
        <v>61.21</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0.04</v>
      </c>
      <c r="EE6" s="36">
        <f t="shared" ref="EE6:EM6" si="14">IF(EE7="",NA(),EE7)</f>
        <v>0.41</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154610</v>
      </c>
      <c r="D7" s="38">
        <v>46</v>
      </c>
      <c r="E7" s="38">
        <v>1</v>
      </c>
      <c r="F7" s="38">
        <v>0</v>
      </c>
      <c r="G7" s="38">
        <v>1</v>
      </c>
      <c r="H7" s="38" t="s">
        <v>93</v>
      </c>
      <c r="I7" s="38" t="s">
        <v>94</v>
      </c>
      <c r="J7" s="38" t="s">
        <v>95</v>
      </c>
      <c r="K7" s="38" t="s">
        <v>96</v>
      </c>
      <c r="L7" s="38" t="s">
        <v>97</v>
      </c>
      <c r="M7" s="38" t="s">
        <v>98</v>
      </c>
      <c r="N7" s="39" t="s">
        <v>99</v>
      </c>
      <c r="O7" s="39">
        <v>89.33</v>
      </c>
      <c r="P7" s="39">
        <v>90.3</v>
      </c>
      <c r="Q7" s="39">
        <v>2640</v>
      </c>
      <c r="R7" s="39">
        <v>8040</v>
      </c>
      <c r="S7" s="39">
        <v>357.29</v>
      </c>
      <c r="T7" s="39">
        <v>22.5</v>
      </c>
      <c r="U7" s="39">
        <v>7202</v>
      </c>
      <c r="V7" s="39">
        <v>10.57</v>
      </c>
      <c r="W7" s="39">
        <v>681.36</v>
      </c>
      <c r="X7" s="39">
        <v>113.17</v>
      </c>
      <c r="Y7" s="39">
        <v>114.57</v>
      </c>
      <c r="Z7" s="39">
        <v>117.57</v>
      </c>
      <c r="AA7" s="39">
        <v>115.55</v>
      </c>
      <c r="AB7" s="39">
        <v>106.43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370.96</v>
      </c>
      <c r="AU7" s="39">
        <v>380.75</v>
      </c>
      <c r="AV7" s="39">
        <v>391.27</v>
      </c>
      <c r="AW7" s="39">
        <v>383.96</v>
      </c>
      <c r="AX7" s="39">
        <v>334.91</v>
      </c>
      <c r="AY7" s="39">
        <v>371.89</v>
      </c>
      <c r="AZ7" s="39">
        <v>293.23</v>
      </c>
      <c r="BA7" s="39">
        <v>300.14</v>
      </c>
      <c r="BB7" s="39">
        <v>301.04000000000002</v>
      </c>
      <c r="BC7" s="39">
        <v>305.08</v>
      </c>
      <c r="BD7" s="39">
        <v>260.31</v>
      </c>
      <c r="BE7" s="39">
        <v>265.57</v>
      </c>
      <c r="BF7" s="39">
        <v>227.05</v>
      </c>
      <c r="BG7" s="39">
        <v>184</v>
      </c>
      <c r="BH7" s="39">
        <v>155.16</v>
      </c>
      <c r="BI7" s="39">
        <v>140</v>
      </c>
      <c r="BJ7" s="39">
        <v>483.11</v>
      </c>
      <c r="BK7" s="39">
        <v>542.29999999999995</v>
      </c>
      <c r="BL7" s="39">
        <v>566.65</v>
      </c>
      <c r="BM7" s="39">
        <v>551.62</v>
      </c>
      <c r="BN7" s="39">
        <v>585.59</v>
      </c>
      <c r="BO7" s="39">
        <v>275.67</v>
      </c>
      <c r="BP7" s="39">
        <v>110.75</v>
      </c>
      <c r="BQ7" s="39">
        <v>113.54</v>
      </c>
      <c r="BR7" s="39">
        <v>117.73</v>
      </c>
      <c r="BS7" s="39">
        <v>116.11</v>
      </c>
      <c r="BT7" s="39">
        <v>104.96</v>
      </c>
      <c r="BU7" s="39">
        <v>93.28</v>
      </c>
      <c r="BV7" s="39">
        <v>87.51</v>
      </c>
      <c r="BW7" s="39">
        <v>84.77</v>
      </c>
      <c r="BX7" s="39">
        <v>87.11</v>
      </c>
      <c r="BY7" s="39">
        <v>82.78</v>
      </c>
      <c r="BZ7" s="39">
        <v>100.05</v>
      </c>
      <c r="CA7" s="39">
        <v>148.34</v>
      </c>
      <c r="CB7" s="39">
        <v>145.41</v>
      </c>
      <c r="CC7" s="39">
        <v>139</v>
      </c>
      <c r="CD7" s="39">
        <v>141.86000000000001</v>
      </c>
      <c r="CE7" s="39">
        <v>161.09</v>
      </c>
      <c r="CF7" s="39">
        <v>208.29</v>
      </c>
      <c r="CG7" s="39">
        <v>218.42</v>
      </c>
      <c r="CH7" s="39">
        <v>227.27</v>
      </c>
      <c r="CI7" s="39">
        <v>223.98</v>
      </c>
      <c r="CJ7" s="39">
        <v>225.09</v>
      </c>
      <c r="CK7" s="39">
        <v>166.4</v>
      </c>
      <c r="CL7" s="39">
        <v>36.33</v>
      </c>
      <c r="CM7" s="39">
        <v>41.03</v>
      </c>
      <c r="CN7" s="39">
        <v>44.16</v>
      </c>
      <c r="CO7" s="39">
        <v>42.67</v>
      </c>
      <c r="CP7" s="39">
        <v>38.35</v>
      </c>
      <c r="CQ7" s="39">
        <v>49.32</v>
      </c>
      <c r="CR7" s="39">
        <v>50.24</v>
      </c>
      <c r="CS7" s="39">
        <v>50.29</v>
      </c>
      <c r="CT7" s="39">
        <v>49.64</v>
      </c>
      <c r="CU7" s="39">
        <v>49.38</v>
      </c>
      <c r="CV7" s="39">
        <v>60.69</v>
      </c>
      <c r="CW7" s="39">
        <v>62.81</v>
      </c>
      <c r="CX7" s="39">
        <v>55.22</v>
      </c>
      <c r="CY7" s="39">
        <v>53.44</v>
      </c>
      <c r="CZ7" s="39">
        <v>53.07</v>
      </c>
      <c r="DA7" s="39">
        <v>50.3</v>
      </c>
      <c r="DB7" s="39">
        <v>79.34</v>
      </c>
      <c r="DC7" s="39">
        <v>78.650000000000006</v>
      </c>
      <c r="DD7" s="39">
        <v>77.73</v>
      </c>
      <c r="DE7" s="39">
        <v>78.09</v>
      </c>
      <c r="DF7" s="39">
        <v>78.010000000000005</v>
      </c>
      <c r="DG7" s="39">
        <v>89.82</v>
      </c>
      <c r="DH7" s="39">
        <v>55.11</v>
      </c>
      <c r="DI7" s="39">
        <v>56.87</v>
      </c>
      <c r="DJ7" s="39">
        <v>58.51</v>
      </c>
      <c r="DK7" s="39">
        <v>59.97</v>
      </c>
      <c r="DL7" s="39">
        <v>61.21</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0.04</v>
      </c>
      <c r="EE7" s="39">
        <v>0.41</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木暮 享</cp:lastModifiedBy>
  <cp:lastPrinted>2022-01-19T05:39:30Z</cp:lastPrinted>
  <dcterms:created xsi:type="dcterms:W3CDTF">2021-12-03T06:48:20Z</dcterms:created>
  <dcterms:modified xsi:type="dcterms:W3CDTF">2022-01-19T05:40:05Z</dcterms:modified>
  <cp:category/>
</cp:coreProperties>
</file>