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X:\地域整備部\上下水道課\業務係\各種調査回答H27～\経営比較分析関連\R1年度決算に基づく経営比較分析\R1\"/>
    </mc:Choice>
  </mc:AlternateContent>
  <xr:revisionPtr revIDLastSave="0" documentId="13_ncr:1_{1A5E6EA3-ACBD-42F5-ADB6-AC35A8147EB0}" xr6:coauthVersionLast="36" xr6:coauthVersionMax="36" xr10:uidLastSave="{00000000-0000-0000-0000-000000000000}"/>
  <workbookProtection workbookAlgorithmName="SHA-512" workbookHashValue="JCwXmhnlAH3tTNwCsuVCHNuUQ4NmWWk3mfNVFk/7d+Vc9xvaeeZMpYWpj4YP/24Z5lwk0ptCpDFXdJ+JwzwS+w==" workbookSaltValue="tVrmNbxueSGTrD2k3Cx5v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L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<sst xmlns="http://schemas.openxmlformats.org/spreadsheetml/2006/main" count="236" uniqueCount="121">
  <si>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</si>
  <si>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</si>
  <si>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</si>
  <si>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</si>
  <si>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</si>
  <si>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</si>
  <si>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</si>
  <si>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</si>
  <si>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</si>
  <si>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</si>
  <si>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</si>
  <si>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</si>
  <si>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</si>
  <si>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</si>
  <si>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</si>
  <si>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</si>
  <si>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</si>
  <si>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</si>
  <si>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</si>
  <si>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</si>
  <si>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</si>
  <si>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</si>
  <si>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</si>
  <si>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</si>
  <si>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</si>
  <si>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</si>
  <si>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</si>
  <si>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</si>
  <si>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</si>
  <si>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</si>
  <si>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</si>
  <si>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</si>
  <si>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</si>
  <si>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</si>
  <si>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</si>
  <si>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</si>
  <si>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</si>
  <si>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</si>
  <si>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</si>
  <si>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</si>
  <si>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</si>
  <si>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</si>
  <si>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</si>
  <si>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</si>
  <si>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</si>
  <si>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</si>
  <si>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</si>
  <si>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</si>
  <si>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</si>
  <si>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</si>
  <si>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</si>
  <si>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</si>
  <si>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</si>
  <si>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</si>
  <si>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</si>
  <si>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</si>
  <si>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</si>
  <si>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</si>
  <si>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</si>
  <si>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</si>
  <si>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</si>
  <si>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</si>
  <si>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</si>
  <si>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</si>
  <si>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</si>
  <si>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</si>
  <si>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</si>
  <si>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</si>
  <si>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</si>
  <si>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</si>
  <si>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</si>
  <si>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</si>
  <si>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</si>
  <si>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</si>
  <si>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</si>
  <si>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</si>
  <si>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</si>
  <si>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</si>
  <si>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</si>
  <si>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</si>
  <si>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</si>
  <si>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</si>
  <si>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</si>
  <si>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</si>
  <si>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</si>
  <si>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</si>
  <si>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</si>
  <si>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</si>
  <si>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</si>
  <si>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</si>
  <si>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</si>
  <si>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</si>
  <si>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</si>
  <si>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</si>
  <si>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</si>
  <si>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</si>
  <si>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</si>
  <si>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</si>
  <si>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</si>
  <si>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</si>
  <si>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</si>
  <si>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</si>
  <si>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</si>
  <si>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</si>
  <si>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</si>
  <si>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</si>
  <si>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</si>
  <si>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</si>
  <si>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</si>
  <si>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</si>
  <si>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</si>
  <si>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</si>
  <si>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</si>
  <si>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</si>
  <si>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</si>
  <si>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</si>
  <si>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</si>
  <si>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</si>
  <si>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H29年度三俣処理区の供用開始後、総費用と償還金が増加したため100％を下回っています。引き続き総費用の抑制に努めなければならないと考えます。
④企業債残高対事業規模比較について
当該指標が類似団体平均値に比べかなり大きな数値になっているのは、当該処理区における下水処理人口が少ないため料金収入が少額であり老朽化の進んだ施設更新を適切に行い、かつ新しい処理区整備の借入を行ったためであると考えます。
⑤経費回収率について
当該指標の数値が低いのは、施設が観光期の処理量に適切な規模であることに対して、当該処理区における下水処理人口が少ないために年間の使用料が少額となっていることと、Ｈ29年7月共用開始処理区の下水道接続率がまだ低いことが起因していると考えます。
⑥汚水処理原価について
当該指標が類似団体と比較し高いのは、施設が観光期の処理量に適切な規模であることに対して、当該処理区における下水処理人口が少ないために年間の有収水量が少量となっていることと、Ｈ29年7月共用開始処理施設の下水道接続率がまだ低いことが起因していると考えます。
⑦施設利用率について
当該指標を見ると利用率が低い数値となっていますが、湯沢町は観光地であり季節により処理量が大きく変動するため年平均で算出した結果、低い数値となっていると考えます。観光シーズン中に関しては処理能力に適した水量が処理されているため、施設規模は適切であると考えます。
⑧水洗化率について
当該指標が低くなっているのは、Ｈ29年7月共用開始処理施設の下水道接続率がまだ低いことが起因しています。引続き接続勧奨を行い、水洗化率向上に努める必要があると考えます。</t>
    <rPh sb="16" eb="18">
      <t>ネンド</t>
    </rPh>
    <rPh sb="28" eb="29">
      <t>ゴ</t>
    </rPh>
    <rPh sb="49" eb="51">
      <t>シタマワ</t>
    </rPh>
    <rPh sb="79" eb="80">
      <t>カンガ</t>
    </rPh>
    <rPh sb="207" eb="208">
      <t>カンガ</t>
    </rPh>
    <rPh sb="316" eb="317">
      <t>ク</t>
    </rPh>
    <phoneticPr fontId="4"/>
  </si>
  <si>
    <t>処理施設に関しては、これまでは長寿命化計画を策定し、それに基づいて施設を更新、管理していました。平成30年度に新たにストックマネジメント計画を策定し、この計画に基づいて浅貝浄化センターの施設、設備の更新及び、土樽・松川処理区を公共下水道と統合（令和7年度）を目指し、施設の効率化を進めています。
汚水管渠に関しては、毎年計画的に管渠の清掃並びに点検を行っており、適切な管理をおこなっいると考えます。</t>
    <rPh sb="84" eb="88">
      <t>アサカイジョウカ</t>
    </rPh>
    <rPh sb="93" eb="95">
      <t>シセツ</t>
    </rPh>
    <rPh sb="96" eb="98">
      <t>セツビ</t>
    </rPh>
    <rPh sb="99" eb="101">
      <t>コウシン</t>
    </rPh>
    <rPh sb="101" eb="102">
      <t>オヨ</t>
    </rPh>
    <rPh sb="104" eb="106">
      <t>ツチタル</t>
    </rPh>
    <rPh sb="115" eb="118">
      <t>ゲスイドウ</t>
    </rPh>
    <rPh sb="119" eb="121">
      <t>トウゴウ</t>
    </rPh>
    <rPh sb="122" eb="124">
      <t>レイワ</t>
    </rPh>
    <rPh sb="125" eb="127">
      <t>ネンド</t>
    </rPh>
    <rPh sb="129" eb="131">
      <t>メザ</t>
    </rPh>
    <rPh sb="133" eb="135">
      <t>シセツ</t>
    </rPh>
    <rPh sb="136" eb="139">
      <t>コウリツカ</t>
    </rPh>
    <rPh sb="140" eb="141">
      <t>スス</t>
    </rPh>
    <rPh sb="160" eb="163">
      <t>ケイカクテキ</t>
    </rPh>
    <phoneticPr fontId="4"/>
  </si>
  <si>
    <t>供用開始から26年が経過し、処理場や管渠の老朽化に対応する必要性が増してきています。
ストックマネジメント計画に基づいて適切な改築更新を行い、施設の健全度を維持しながら、維持管理費用の節減をしていく必要があると考えます。土樽・松川処理区統合管渠整備を進め、維持管理費用の節減を行っていきます。
本来であれば、使用料収入で賄うべき費用を繰入金で充てている状況の改善と財源確保のため、下水道接続の勧奨による接続率向上、並びに使用料徴収率の向上や適正な使用料の設定を目指すなど、経営改善に努めていく必要があると考えます。
また、経営戦略の見直しを随時行い、長期的な視点で事業効率の改善に努めていかなければならないと考えます。</t>
    <rPh sb="125" eb="126">
      <t>スス</t>
    </rPh>
    <rPh sb="135" eb="137">
      <t>セツゲン</t>
    </rPh>
    <rPh sb="138" eb="139">
      <t>オコナズイジ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</si>
</sst>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4-485D-8257-F8E4B5630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094-485D-8257-F8E4B5630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7.16</c:v>
                </c:pt>
                <c:pt idx="1">
                  <c:v>7.18</c:v>
                </c:pt>
                <c:pt idx="2">
                  <c:v>7.73</c:v>
                </c:pt>
                <c:pt idx="3">
                  <c:v>6.91</c:v>
                </c:pt>
                <c:pt idx="4">
                  <c:v>12.41</c:v>
                </c:pt>
              </c:numCache>
            </c:numRef>
          </c:val>
          <c:extLst>
            <c:ext xmlns:c16="http://schemas.microsoft.com/office/drawing/2014/chart" uri="{C3380CC4-5D6E-409C-BE32-E72D297353CC}">
              <c16:uniqueId val="{00000000-7757-4905-913C-43D5ABC6A4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757-4905-913C-43D5ABC6A4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83.3</c:v>
                </c:pt>
                <c:pt idx="1">
                  <c:v>85.15</c:v>
                </c:pt>
                <c:pt idx="2">
                  <c:v>58.88</c:v>
                </c:pt>
                <c:pt idx="3">
                  <c:v>57.19</c:v>
                </c:pt>
                <c:pt idx="4">
                  <c:v>62.31</c:v>
                </c:pt>
              </c:numCache>
            </c:numRef>
          </c:val>
          <c:extLst>
            <c:ext xmlns:c16="http://schemas.microsoft.com/office/drawing/2014/chart" uri="{C3380CC4-5D6E-409C-BE32-E72D297353CC}">
              <c16:uniqueId val="{00000000-87C5-4062-BDE3-81706BE0EC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87C5-4062-BDE3-81706BE0EC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102.52</c:v>
                </c:pt>
                <c:pt idx="1">
                  <c:v>106.57</c:v>
                </c:pt>
                <c:pt idx="2">
                  <c:v>103.15</c:v>
                </c:pt>
                <c:pt idx="3">
                  <c:v>93.37</c:v>
                </c:pt>
                <c:pt idx="4">
                  <c:v>94.85</c:v>
                </c:pt>
              </c:numCache>
            </c:numRef>
          </c:val>
          <c:extLst>
            <c:ext xmlns:c16="http://schemas.microsoft.com/office/drawing/2014/chart" uri="{C3380CC4-5D6E-409C-BE32-E72D297353CC}">
              <c16:uniqueId val="{00000000-5F1C-4359-B55C-AD977CDD7B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C-4359-B55C-AD977CDD7B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84-4827-9D31-622A15444D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4-4827-9D31-622A15444D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A-41E9-B212-9023B68840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A-41E9-B212-9023B68840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2C-421C-878D-16EC90DB51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2C-421C-878D-16EC90DB51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6-40C6-98E1-EEAAEE975A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6-40C6-98E1-EEAAEE975A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6607.21</c:v>
                </c:pt>
                <c:pt idx="1">
                  <c:v>6857.95</c:v>
                </c:pt>
                <c:pt idx="2">
                  <c:v>6292.73</c:v>
                </c:pt>
                <c:pt idx="3">
                  <c:v>5331</c:v>
                </c:pt>
                <c:pt idx="4">
                  <c:v>4875.8900000000003</c:v>
                </c:pt>
              </c:numCache>
            </c:numRef>
          </c:val>
          <c:extLst>
            <c:ext xmlns:c16="http://schemas.microsoft.com/office/drawing/2014/chart" uri="{C3380CC4-5D6E-409C-BE32-E72D297353CC}">
              <c16:uniqueId val="{00000000-FD0A-40EE-BD0D-2F85C4B905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D0A-40EE-BD0D-2F85C4B905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42.01</c:v>
                </c:pt>
                <c:pt idx="1">
                  <c:v>46.33</c:v>
                </c:pt>
                <c:pt idx="2">
                  <c:v>38.69</c:v>
                </c:pt>
                <c:pt idx="3">
                  <c:v>36.85</c:v>
                </c:pt>
                <c:pt idx="4">
                  <c:v>30.37</c:v>
                </c:pt>
              </c:numCache>
            </c:numRef>
          </c:val>
          <c:extLst>
            <c:ext xmlns:c16="http://schemas.microsoft.com/office/drawing/2014/chart" uri="{C3380CC4-5D6E-409C-BE32-E72D297353CC}">
              <c16:uniqueId val="{00000000-732F-4630-9864-7957C724F6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32F-4630-9864-7957C724F6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532.03</c:v>
                </c:pt>
                <c:pt idx="1">
                  <c:v>460.48</c:v>
                </c:pt>
                <c:pt idx="2">
                  <c:v>542.77</c:v>
                </c:pt>
                <c:pt idx="3">
                  <c:v>569.42999999999995</c:v>
                </c:pt>
                <c:pt idx="4">
                  <c:v>690.29</c:v>
                </c:pt>
              </c:numCache>
            </c:numRef>
          </c:val>
          <c:extLst>
            <c:ext xmlns:c16="http://schemas.microsoft.com/office/drawing/2014/chart" uri="{C3380CC4-5D6E-409C-BE32-E72D297353CC}">
              <c16:uniqueId val="{00000000-42C0-4793-ADD3-6BD75AA119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2C0-4793-ADD3-6BD75AA119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4" zoomScaleNormal="100" workbookViewId="0">
      <selection activeCell="BK82" sqref="BK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湯沢町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8271</v>
      </c>
      <c r="AM8" s="51"/>
      <c r="AN8" s="51"/>
      <c r="AO8" s="51"/>
      <c r="AP8" s="51"/>
      <c r="AQ8" s="51"/>
      <c r="AR8" s="51"/>
      <c r="AS8" s="51"/>
      <c r="AT8" s="46">
        <f>データ!T6</f>
        <v>357.29</v>
      </c>
      <c r="AU8" s="46"/>
      <c r="AV8" s="46"/>
      <c r="AW8" s="46"/>
      <c r="AX8" s="46"/>
      <c r="AY8" s="46"/>
      <c r="AZ8" s="46"/>
      <c r="BA8" s="46"/>
      <c r="BB8" s="46">
        <f>データ!U6</f>
        <v>23.15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7.89</v>
      </c>
      <c r="Q10" s="46"/>
      <c r="R10" s="46"/>
      <c r="S10" s="46"/>
      <c r="T10" s="46"/>
      <c r="U10" s="46"/>
      <c r="V10" s="46"/>
      <c r="W10" s="46">
        <f>データ!Q6</f>
        <v>109.23</v>
      </c>
      <c r="X10" s="46"/>
      <c r="Y10" s="46"/>
      <c r="Z10" s="46"/>
      <c r="AA10" s="46"/>
      <c r="AB10" s="46"/>
      <c r="AC10" s="46"/>
      <c r="AD10" s="51">
        <f>データ!R6</f>
        <v>3300</v>
      </c>
      <c r="AE10" s="51"/>
      <c r="AF10" s="51"/>
      <c r="AG10" s="51"/>
      <c r="AH10" s="51"/>
      <c r="AI10" s="51"/>
      <c r="AJ10" s="51"/>
      <c r="AK10" s="2"/>
      <c r="AL10" s="51">
        <f>データ!V6</f>
        <v>642</v>
      </c>
      <c r="AM10" s="51"/>
      <c r="AN10" s="51"/>
      <c r="AO10" s="51"/>
      <c r="AP10" s="51"/>
      <c r="AQ10" s="51"/>
      <c r="AR10" s="51"/>
      <c r="AS10" s="51"/>
      <c r="AT10" s="46">
        <f>データ!W6</f>
        <v>0.73</v>
      </c>
      <c r="AU10" s="46"/>
      <c r="AV10" s="46"/>
      <c r="AW10" s="46"/>
      <c r="AX10" s="46"/>
      <c r="AY10" s="46"/>
      <c r="AZ10" s="46"/>
      <c r="BA10" s="46"/>
      <c r="BB10" s="46">
        <f>データ!X6</f>
        <v>879.45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46</v>
      </c>
      <c r="O86" s="26" t="str">
        <f>データ!EO6</f>
        <v>【0.28】</v>
      </c>
    </row>
  </sheetData>
  <sheetProtection algorithmName="SHA-512" hashValue="L7BpAyA7uYgBhmqLdasus8PgZ0uYLlt2L8GfbKrsol/w6PoqdSdG95/8ooKznl3EjNVigRRMEs2jkjA42+ilIQ==" saltValue="BUC8cqXVy+PTvblNZX55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3" t="s">
        <v>56</v>
      </c>
      <c r="I3" s="84"/>
      <c r="J3" s="84"/>
      <c r="K3" s="84"/>
      <c r="L3" s="84"/>
      <c r="M3" s="84"/>
      <c r="N3" s="84"/>
      <c r="O3" s="84"/>
      <c r="P3" s="84"/>
      <c r="Q3" s="84"/>
      <c r="R3" s="84"/>
      <c r="S3" s="84"/>
      <c r="T3" s="84"/>
      <c r="U3" s="84"/>
      <c r="V3" s="84"/>
      <c r="W3" s="84"/>
      <c r="X3" s="85"/>
      <c r="Y3" s="89" t="s">
        <v>57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59</v>
      </c>
      <c r="B4" s="30"/>
      <c r="C4" s="30"/>
      <c r="D4" s="30"/>
      <c r="E4" s="30"/>
      <c r="F4" s="30"/>
      <c r="G4" s="30"/>
      <c r="H4" s="86"/>
      <c r="I4" s="87"/>
      <c r="J4" s="87"/>
      <c r="K4" s="87"/>
      <c r="L4" s="87"/>
      <c r="M4" s="87"/>
      <c r="N4" s="87"/>
      <c r="O4" s="87"/>
      <c r="P4" s="87"/>
      <c r="Q4" s="87"/>
      <c r="R4" s="87"/>
      <c r="S4" s="87"/>
      <c r="T4" s="87"/>
      <c r="U4" s="87"/>
      <c r="V4" s="87"/>
      <c r="W4" s="87"/>
      <c r="X4" s="88"/>
      <c r="Y4" s="82" t="s">
        <v>60</v>
      </c>
      <c r="Z4" s="82"/>
      <c r="AA4" s="82"/>
      <c r="AB4" s="82"/>
      <c r="AC4" s="82"/>
      <c r="AD4" s="82"/>
      <c r="AE4" s="82"/>
      <c r="AF4" s="82"/>
      <c r="AG4" s="82"/>
      <c r="AH4" s="82"/>
      <c r="AI4" s="82"/>
      <c r="AJ4" s="82" t="s">
        <v>61</v>
      </c>
      <c r="AK4" s="82"/>
      <c r="AL4" s="82"/>
      <c r="AM4" s="82"/>
      <c r="AN4" s="82"/>
      <c r="AO4" s="82"/>
      <c r="AP4" s="82"/>
      <c r="AQ4" s="82"/>
      <c r="AR4" s="82"/>
      <c r="AS4" s="82"/>
      <c r="AT4" s="82"/>
      <c r="AU4" s="82" t="s">
        <v>62</v>
      </c>
      <c r="AV4" s="82"/>
      <c r="AW4" s="82"/>
      <c r="AX4" s="82"/>
      <c r="AY4" s="82"/>
      <c r="AZ4" s="82"/>
      <c r="BA4" s="82"/>
      <c r="BB4" s="82"/>
      <c r="BC4" s="82"/>
      <c r="BD4" s="82"/>
      <c r="BE4" s="82"/>
      <c r="BF4" s="82" t="s">
        <v>63</v>
      </c>
      <c r="BG4" s="82"/>
      <c r="BH4" s="82"/>
      <c r="BI4" s="82"/>
      <c r="BJ4" s="82"/>
      <c r="BK4" s="82"/>
      <c r="BL4" s="82"/>
      <c r="BM4" s="82"/>
      <c r="BN4" s="82"/>
      <c r="BO4" s="82"/>
      <c r="BP4" s="82"/>
      <c r="BQ4" s="82" t="s">
        <v>64</v>
      </c>
      <c r="BR4" s="82"/>
      <c r="BS4" s="82"/>
      <c r="BT4" s="82"/>
      <c r="BU4" s="82"/>
      <c r="BV4" s="82"/>
      <c r="BW4" s="82"/>
      <c r="BX4" s="82"/>
      <c r="BY4" s="82"/>
      <c r="BZ4" s="82"/>
      <c r="CA4" s="82"/>
      <c r="CB4" s="82" t="s">
        <v>65</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154610</v>
      </c>
      <c r="D6" s="33">
        <f t="shared" si="3"/>
        <v>47</v>
      </c>
      <c r="E6" s="33">
        <f t="shared" si="3"/>
        <v>17</v>
      </c>
      <c r="F6" s="33">
        <f t="shared" si="3"/>
        <v>4</v>
      </c>
      <c r="G6" s="33">
        <f t="shared" si="3"/>
        <v>0</v>
      </c>
      <c r="H6" s="33" t="str">
        <f t="shared" si="3"/>
        <v>新潟県　湯沢町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7.89</v>
      </c>
      <c r="Q6" s="34">
        <f t="shared" si="3"/>
        <v>109.23</v>
      </c>
      <c r="R6" s="34">
        <f t="shared" si="3"/>
        <v>3300</v>
      </c>
      <c r="S6" s="34">
        <f t="shared" si="3"/>
        <v>8271</v>
      </c>
      <c r="T6" s="34">
        <f t="shared" si="3"/>
        <v>357.29</v>
      </c>
      <c r="U6" s="34">
        <f t="shared" si="3"/>
        <v>23.15</v>
      </c>
      <c r="V6" s="34">
        <f t="shared" si="3"/>
        <v>642</v>
      </c>
      <c r="W6" s="34">
        <f t="shared" si="3"/>
        <v>0.73</v>
      </c>
      <c r="X6" s="34">
        <f t="shared" si="3"/>
        <v>879.45</v>
      </c>
      <c r="Y6" s="35">
        <f>IF(Y7="",NA(),Y7)</f>
        <v>102.52</v>
      </c>
      <c r="Z6" s="35">
        <f t="shared" ref="Z6:AH6" si="4">IF(Z7="",NA(),Z7)</f>
        <v>106.57</v>
      </c>
      <c r="AA6" s="35">
        <f t="shared" si="4"/>
        <v>103.15</v>
      </c>
      <c r="AB6" s="35">
        <f t="shared" si="4"/>
        <v>93.37</v>
      </c>
      <c r="AC6" s="35">
        <f t="shared" si="4"/>
        <v>94.85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6607.21</v>
      </c>
      <c r="BG6" s="35">
        <f t="shared" ref="BG6:BO6" si="7">IF(BG7="",NA(),BG7)</f>
        <v>6857.95</v>
      </c>
      <c r="BH6" s="35">
        <f t="shared" si="7"/>
        <v>6292.73</v>
      </c>
      <c r="BI6" s="35">
        <f t="shared" si="7"/>
        <v>5331</v>
      </c>
      <c r="BJ6" s="35">
        <f t="shared" si="7"/>
        <v>4875.8900000000003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42.01</v>
      </c>
      <c r="BR6" s="35">
        <f t="shared" ref="BR6:BZ6" si="8">IF(BR7="",NA(),BR7)</f>
        <v>46.33</v>
      </c>
      <c r="BS6" s="35">
        <f t="shared" si="8"/>
        <v>38.69</v>
      </c>
      <c r="BT6" s="35">
        <f t="shared" si="8"/>
        <v>36.85</v>
      </c>
      <c r="BU6" s="35">
        <f t="shared" si="8"/>
        <v>30.37</v>
      </c>
      <c r="BV6" s="35">
        <f t="shared" si="8"/>
        <v>66.22</v>
      </c>
      <c r="BW6" s="35">
        <f t="shared" si="8"/>
        <v>69.87</v>
      </c>
      <c r="BX6" s="35">
        <f t="shared" si="8"/>
        <v>74.3</v>
      </c>
      <c r="BY6" s="35">
        <f t="shared" si="8"/>
        <v>72.260000000000005</v>
      </c>
      <c r="BZ6" s="35">
        <f t="shared" si="8"/>
        <v>71.84</v>
      </c>
      <c r="CA6" s="34" t="str">
        <f>IF(CA7="","",IF(CA7="-","【-】","【"&amp;SUBSTITUTE(TEXT(CA7,"#,##0.00"),"-","△")&amp;"】"))</f>
        <v>【74.17】</v>
      </c>
      <c r="CB6" s="35">
        <f>IF(CB7="",NA(),CB7)</f>
        <v>532.03</v>
      </c>
      <c r="CC6" s="35">
        <f t="shared" ref="CC6:CK6" si="9">IF(CC7="",NA(),CC7)</f>
        <v>460.48</v>
      </c>
      <c r="CD6" s="35">
        <f t="shared" si="9"/>
        <v>542.77</v>
      </c>
      <c r="CE6" s="35">
        <f t="shared" si="9"/>
        <v>569.42999999999995</v>
      </c>
      <c r="CF6" s="35">
        <f t="shared" si="9"/>
        <v>690.29</v>
      </c>
      <c r="CG6" s="35">
        <f t="shared" si="9"/>
        <v>246.72</v>
      </c>
      <c r="CH6" s="35">
        <f t="shared" si="9"/>
        <v>234.96</v>
      </c>
      <c r="CI6" s="35">
        <f t="shared" si="9"/>
        <v>221.81</v>
      </c>
      <c r="CJ6" s="35">
        <f t="shared" si="9"/>
        <v>230.02</v>
      </c>
      <c r="CK6" s="35">
        <f t="shared" si="9"/>
        <v>228.47</v>
      </c>
      <c r="CL6" s="34" t="str">
        <f>IF(CL7="","",IF(CL7="-","【-】","【"&amp;SUBSTITUTE(TEXT(CL7,"#,##0.00"),"-","△")&amp;"】"))</f>
        <v>【218.56】</v>
      </c>
      <c r="CM6" s="35">
        <f>IF(CM7="",NA(),CM7)</f>
        <v>7.16</v>
      </c>
      <c r="CN6" s="35">
        <f t="shared" ref="CN6:CV6" si="10">IF(CN7="",NA(),CN7)</f>
        <v>7.18</v>
      </c>
      <c r="CO6" s="35">
        <f t="shared" si="10"/>
        <v>7.73</v>
      </c>
      <c r="CP6" s="35">
        <f t="shared" si="10"/>
        <v>6.91</v>
      </c>
      <c r="CQ6" s="35">
        <f t="shared" si="10"/>
        <v>12.41</v>
      </c>
      <c r="CR6" s="35">
        <f t="shared" si="10"/>
        <v>41.35</v>
      </c>
      <c r="CS6" s="35">
        <f t="shared" si="10"/>
        <v>42.9</v>
      </c>
      <c r="CT6" s="35">
        <f t="shared" si="10"/>
        <v>43.36</v>
      </c>
      <c r="CU6" s="35">
        <f t="shared" si="10"/>
        <v>42.56</v>
      </c>
      <c r="CV6" s="35">
        <f t="shared" si="10"/>
        <v>42.47</v>
      </c>
      <c r="CW6" s="34" t="str">
        <f>IF(CW7="","",IF(CW7="-","【-】","【"&amp;SUBSTITUTE(TEXT(CW7,"#,##0.00"),"-","△")&amp;"】"))</f>
        <v>【42.86】</v>
      </c>
      <c r="CX6" s="35">
        <f>IF(CX7="",NA(),CX7)</f>
        <v>83.3</v>
      </c>
      <c r="CY6" s="35">
        <f t="shared" ref="CY6:DG6" si="11">IF(CY7="",NA(),CY7)</f>
        <v>85.15</v>
      </c>
      <c r="CZ6" s="35">
        <f t="shared" si="11"/>
        <v>58.88</v>
      </c>
      <c r="DA6" s="35">
        <f t="shared" si="11"/>
        <v>57.19</v>
      </c>
      <c r="DB6" s="35">
        <f t="shared" si="11"/>
        <v>62.31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154610</v>
      </c>
      <c r="D7" s="37">
        <v>47</v>
      </c>
      <c r="E7" s="37">
        <v>17</v>
      </c>
      <c r="F7" s="37">
        <v>4</v>
      </c>
      <c r="G7" s="37">
        <v>0</v>
      </c>
      <c r="H7" s="37" t="s">
        <v>100</v>
      </c>
      <c r="I7" s="37" t="s">
        <v>101</v>
      </c>
      <c r="J7" s="37" t="s">
        <v>102</v>
      </c>
      <c r="K7" s="37" t="s">
        <v>103</v>
      </c>
      <c r="L7" s="37" t="s">
        <v>104</v>
      </c>
      <c r="M7" s="37" t="s">
        <v>105</v>
      </c>
      <c r="N7" s="38" t="s">
        <v>106</v>
      </c>
      <c r="O7" s="38" t="s">
        <v>107</v>
      </c>
      <c r="P7" s="38">
        <v>7.89</v>
      </c>
      <c r="Q7" s="38">
        <v>109.23</v>
      </c>
      <c r="R7" s="38">
        <v>3300</v>
      </c>
      <c r="S7" s="38">
        <v>8271</v>
      </c>
      <c r="T7" s="38">
        <v>357.29</v>
      </c>
      <c r="U7" s="38">
        <v>23.15</v>
      </c>
      <c r="V7" s="38">
        <v>642</v>
      </c>
      <c r="W7" s="38">
        <v>0.73</v>
      </c>
      <c r="X7" s="38">
        <v>879.45</v>
      </c>
      <c r="Y7" s="38">
        <v>102.52</v>
      </c>
      <c r="Z7" s="38">
        <v>106.57</v>
      </c>
      <c r="AA7" s="38">
        <v>103.15</v>
      </c>
      <c r="AB7" s="38">
        <v>93.37</v>
      </c>
      <c r="AC7" s="38">
        <v>94.85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6607.21</v>
      </c>
      <c r="BG7" s="38">
        <v>6857.95</v>
      </c>
      <c r="BH7" s="38">
        <v>6292.73</v>
      </c>
      <c r="BI7" s="38">
        <v>5331</v>
      </c>
      <c r="BJ7" s="38">
        <v>4875.8900000000003</v>
      </c>
      <c r="BK7" s="38">
        <v>1434.89</v>
      </c>
      <c r="BL7" s="38">
        <v>1298.9100000000001</v>
      </c>
      <c r="BM7" s="38">
        <v>1243.71</v>
      </c>
      <c r="BN7" s="38">
        <v>1194.1500000000001</v>
      </c>
      <c r="BO7" s="38">
        <v>1206.79</v>
      </c>
      <c r="BP7" s="38">
        <v>1218.7</v>
      </c>
      <c r="BQ7" s="38">
        <v>42.01</v>
      </c>
      <c r="BR7" s="38">
        <v>46.33</v>
      </c>
      <c r="BS7" s="38">
        <v>38.69</v>
      </c>
      <c r="BT7" s="38">
        <v>36.85</v>
      </c>
      <c r="BU7" s="38">
        <v>30.37</v>
      </c>
      <c r="BV7" s="38">
        <v>66.22</v>
      </c>
      <c r="BW7" s="38">
        <v>69.87</v>
      </c>
      <c r="BX7" s="38">
        <v>74.3</v>
      </c>
      <c r="BY7" s="38">
        <v>72.260000000000005</v>
      </c>
      <c r="BZ7" s="38">
        <v>71.84</v>
      </c>
      <c r="CA7" s="38">
        <v>74.17</v>
      </c>
      <c r="CB7" s="38">
        <v>532.03</v>
      </c>
      <c r="CC7" s="38">
        <v>460.48</v>
      </c>
      <c r="CD7" s="38">
        <v>542.77</v>
      </c>
      <c r="CE7" s="38">
        <v>569.42999999999995</v>
      </c>
      <c r="CF7" s="38">
        <v>690.29</v>
      </c>
      <c r="CG7" s="38">
        <v>246.72</v>
      </c>
      <c r="CH7" s="38">
        <v>234.96</v>
      </c>
      <c r="CI7" s="38">
        <v>221.81</v>
      </c>
      <c r="CJ7" s="38">
        <v>230.02</v>
      </c>
      <c r="CK7" s="38">
        <v>228.47</v>
      </c>
      <c r="CL7" s="38">
        <v>218.56</v>
      </c>
      <c r="CM7" s="38">
        <v>7.16</v>
      </c>
      <c r="CN7" s="38">
        <v>7.18</v>
      </c>
      <c r="CO7" s="38">
        <v>7.73</v>
      </c>
      <c r="CP7" s="38">
        <v>6.91</v>
      </c>
      <c r="CQ7" s="38">
        <v>12.41</v>
      </c>
      <c r="CR7" s="38">
        <v>41.35</v>
      </c>
      <c r="CS7" s="38">
        <v>42.9</v>
      </c>
      <c r="CT7" s="38">
        <v>43.36</v>
      </c>
      <c r="CU7" s="38">
        <v>42.56</v>
      </c>
      <c r="CV7" s="38">
        <v>42.47</v>
      </c>
      <c r="CW7" s="38">
        <v>42.86</v>
      </c>
      <c r="CX7" s="38">
        <v>83.3</v>
      </c>
      <c r="CY7" s="38">
        <v>85.15</v>
      </c>
      <c r="CZ7" s="38">
        <v>58.88</v>
      </c>
      <c r="DA7" s="38">
        <v>57.19</v>
      </c>
      <c r="DB7" s="38">
        <v>62.31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敏之</cp:lastModifiedBy>
  <cp:lastPrinted>2021-01-25T01:36:34Z</cp:lastPrinted>
  <dcterms:created xsi:type="dcterms:W3CDTF">2020-12-04T02:54:35Z</dcterms:created>
  <dcterms:modified xsi:type="dcterms:W3CDTF">2021-01-26T23:39:11Z</dcterms:modified>
  <cp:category/>
</cp:coreProperties>
</file>