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X:\地域整備部\上下水道課\業務係\各種調査回答H27～\経営比較分析関連\R1年度決算に基づく経営比較分析\R1\"/>
    </mc:Choice>
  </mc:AlternateContent>
  <xr:revisionPtr revIDLastSave="0" documentId="13_ncr:1_{2A89CB13-F42F-4E68-877D-60A959BC2753}" xr6:coauthVersionLast="36" xr6:coauthVersionMax="36" xr10:uidLastSave="{00000000-0000-0000-0000-000000000000}"/>
  <workbookProtection workbookAlgorithmName="SHA-512" workbookHashValue="AdCCjZKRDhra0ePDByMne12oVu9YhWmO0P16rQHzpEDExJMBUq9HsKuTJ8L85CuqZllKpcTOxRXcW9D/muQiOA==" workbookSaltValue="zRUAdeSB9ZhrQxrM1ss4f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AL8" i="4"/>
  <c r="P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<sst xmlns="http://schemas.openxmlformats.org/spreadsheetml/2006/main" count="236" uniqueCount="119">
  <si>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</si>
  <si>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</si>
  <si>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</si>
  <si>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</si>
  <si>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</si>
  <si>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</si>
  <si>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</si>
  <si>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</si>
  <si>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</si>
  <si>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</si>
  <si>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</si>
  <si>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</si>
  <si>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</si>
  <si>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</si>
  <si>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</si>
  <si>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</si>
  <si>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</si>
  <si>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</si>
  <si>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</si>
  <si>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</si>
  <si>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</si>
  <si>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</si>
  <si>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</si>
  <si>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</si>
  <si>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</si>
  <si>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</si>
  <si>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</si>
  <si>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</si>
  <si>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</si>
  <si>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</si>
  <si>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</si>
  <si>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</si>
  <si>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</si>
  <si>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</si>
  <si>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</si>
  <si>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</si>
  <si>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</si>
  <si>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</si>
  <si>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</si>
  <si>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</si>
  <si>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</si>
  <si>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</si>
  <si>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</si>
  <si>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</si>
  <si>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</si>
  <si>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</si>
  <si>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</si>
  <si>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</si>
  <si>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</si>
  <si>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</si>
  <si>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</si>
  <si>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</si>
  <si>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</si>
  <si>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</si>
  <si>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</si>
  <si>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</si>
  <si>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</si>
  <si>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</si>
  <si>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</si>
  <si>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</si>
  <si>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</si>
  <si>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</si>
  <si>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</si>
  <si>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</si>
  <si>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</si>
  <si>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</si>
  <si>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</si>
  <si>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</si>
  <si>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</si>
  <si>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</si>
  <si>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</si>
  <si>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</si>
  <si>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</si>
  <si>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</si>
  <si>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</si>
  <si>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</si>
  <si>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</si>
  <si>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</si>
  <si>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</si>
  <si>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</si>
  <si>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</si>
  <si>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</si>
  <si>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</si>
  <si>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</si>
  <si>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</si>
  <si>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</si>
  <si>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</si>
  <si>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</si>
  <si>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</si>
  <si>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</si>
  <si>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</si>
  <si>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</si>
  <si>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</si>
  <si>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</si>
  <si>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</si>
  <si>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</si>
  <si>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</si>
  <si>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湯沢町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</si>
  <si>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</si>
  <si>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</si>
  <si>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</si>
  <si>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</si>
  <si>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</si>
  <si>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</si>
  <si>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</si>
  <si>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</si>
  <si>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</si>
  <si>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</si>
  <si>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</si>
  <si>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</si>
  <si>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</si>
  <si>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</si>
  <si>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</si>
  <si>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</si>
  <si>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</si>
  <si>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</si>
  <si>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処理施設に関しては、長寿命化計画を策定し、それに基づいて施設を更新、管理していました。平成30年度に新たにストックマネジメント計画が策定され、計画に基づいて施設の改築・更新を行っています。
また汚水管渠に関しては、法定耐用年数を超える管渠はありませんが、ストックマネジメント計画に基づき令和元年度から毎年一定区間、点検・調査を継続して行い、優先順位をつけて更新計画を立て適切な管理をしていきます。また、毎年区域ごとに管渠の清掃を行っており、適切な管理ができていると考えます。</t>
    <rPh sb="163" eb="165">
      <t>ケイゾク</t>
    </rPh>
    <phoneticPr fontId="4"/>
  </si>
  <si>
    <t>供用開始から31年が経過し、処理場や管渠の老朽化に対応する必要性が増してきています。
ストックマネジメント計画に基づいて適切な改築更新を行い、施設の健全度を維持しながら、維持管理費用の節減をしていく必要があると考えます。
本来であれば、使用料収入で賄うべき費用を繰入金で充てている状況の改善と財源確保のため、下水道接続の勧奨による接続率向上、並びに使用料徴収率の向上や適正な使用料の設定を目指すなど、経営改善に努めていく必要があると考えます。
また、経営戦略の見直しを随時行い、長期的な視点で事業効率の改善に努めていかなければならないと考えます。</t>
    <rPh sb="234" eb="236">
      <t>ズイジ</t>
    </rPh>
    <phoneticPr fontId="4"/>
  </si>
  <si>
    <t>①収益的収支比率について
R元年度は総収益のうち料金収入、繰入金共に減少しましたが、整備事業に関する償還金が減少しているため比率は前年度に比べて改善しています。引き続き総費用の抑制に努めなければならないと考えます。
④企業債残高対象事業規模比率について
類似団体の平均値より低くなっています。今後も施設・設備の改築更新に対する投資は計画的に継続していかなければなりません。投資の規模は適切であると考えます。
⑤経費回収率について
Ｈ30年度に比較して汚水処理費の減少により回収率が改善しました。類似団体平均値を上回ってはいますが、今後は人口減少等による使用料の減少が見込まれることから、更なる汚水処理費の削減が必要と考えます。
⑥汚水処理原価
H30年度に比較して汚水処理に係る経費の減少に伴い汚水処理原価が減少しました。今後は有収水量の減少が見込まれることから、更なる維持管理費の削減と処理場施設・設備更新の適正な管理が必要と考えます。
⑦施設利用率について
当該指標を見ると類似団体平均値と比較して同水準の利用率となっています。湯沢町は観光地であり季節によって処理量が大きく変動します。観光シーズン中に関しては処理能力に適した水量が処理されているため、施設規模は適切であると考えます。
⑧水洗化率について
類似団体平均値に比べると数値は下回っています。引き続き下水道接続の勧奨を続け、水洗化率の向上への取組が必要であると考えます。</t>
    <rPh sb="14" eb="15">
      <t>ガン</t>
    </rPh>
    <rPh sb="18" eb="21">
      <t>ソウシュウエキ</t>
    </rPh>
    <rPh sb="32" eb="33">
      <t>トモ</t>
    </rPh>
    <rPh sb="62" eb="64">
      <t>ヒリツ</t>
    </rPh>
    <rPh sb="65" eb="68">
      <t>ゼンネンド</t>
    </rPh>
    <rPh sb="69" eb="70">
      <t>クラ</t>
    </rPh>
    <rPh sb="72" eb="74">
      <t>カイゼン</t>
    </rPh>
    <rPh sb="102" eb="103">
      <t>カンガ</t>
    </rPh>
    <rPh sb="231" eb="233">
      <t>ゲンショウ</t>
    </rPh>
    <rPh sb="240" eb="242">
      <t>カイゼン</t>
    </rPh>
    <rPh sb="325" eb="327">
      <t>ネンド</t>
    </rPh>
    <rPh sb="328" eb="330">
      <t>ヒカク</t>
    </rPh>
    <rPh sb="342" eb="344">
      <t>ゲンショウ</t>
    </rPh>
    <rPh sb="354" eb="356">
      <t>ゲンショウ</t>
    </rPh>
    <rPh sb="451" eb="454">
      <t>ドウスイジュン</t>
    </rPh>
    <rPh sb="570" eb="571">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</si>
</sst>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35-46A1-BDB1-9C94394D765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E535-46A1-BDB1-9C94394D765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48.6</c:v>
                </c:pt>
                <c:pt idx="1">
                  <c:v>51.64</c:v>
                </c:pt>
                <c:pt idx="2">
                  <c:v>56.73</c:v>
                </c:pt>
                <c:pt idx="3">
                  <c:v>54.63</c:v>
                </c:pt>
                <c:pt idx="4">
                  <c:v>56.38</c:v>
                </c:pt>
              </c:numCache>
            </c:numRef>
          </c:val>
          <c:extLst>
            <c:ext xmlns:c16="http://schemas.microsoft.com/office/drawing/2014/chart" uri="{C3380CC4-5D6E-409C-BE32-E72D297353CC}">
              <c16:uniqueId val="{00000000-4F2F-417B-AE35-9CFE704620E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55.55</c:v>
                </c:pt>
              </c:numCache>
            </c:numRef>
          </c:val>
          <c:smooth val="0"/>
          <c:extLst>
            <c:ext xmlns:c16="http://schemas.microsoft.com/office/drawing/2014/chart" uri="{C3380CC4-5D6E-409C-BE32-E72D297353CC}">
              <c16:uniqueId val="{00000001-4F2F-417B-AE35-9CFE704620E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88.97</c:v>
                </c:pt>
                <c:pt idx="1">
                  <c:v>88.58</c:v>
                </c:pt>
                <c:pt idx="2">
                  <c:v>89.37</c:v>
                </c:pt>
                <c:pt idx="3">
                  <c:v>89</c:v>
                </c:pt>
                <c:pt idx="4">
                  <c:v>87.73</c:v>
                </c:pt>
              </c:numCache>
            </c:numRef>
          </c:val>
          <c:extLst>
            <c:ext xmlns:c16="http://schemas.microsoft.com/office/drawing/2014/chart" uri="{C3380CC4-5D6E-409C-BE32-E72D297353CC}">
              <c16:uniqueId val="{00000000-08F1-4CC9-9541-7CEDDD10EFB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91.64</c:v>
                </c:pt>
              </c:numCache>
            </c:numRef>
          </c:val>
          <c:smooth val="0"/>
          <c:extLst>
            <c:ext xmlns:c16="http://schemas.microsoft.com/office/drawing/2014/chart" uri="{C3380CC4-5D6E-409C-BE32-E72D297353CC}">
              <c16:uniqueId val="{00000001-08F1-4CC9-9541-7CEDDD10EFB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96.73</c:v>
                </c:pt>
                <c:pt idx="1">
                  <c:v>96.98</c:v>
                </c:pt>
                <c:pt idx="2">
                  <c:v>106.42</c:v>
                </c:pt>
                <c:pt idx="3">
                  <c:v>89.97</c:v>
                </c:pt>
                <c:pt idx="4">
                  <c:v>93.66</c:v>
                </c:pt>
              </c:numCache>
            </c:numRef>
          </c:val>
          <c:extLst>
            <c:ext xmlns:c16="http://schemas.microsoft.com/office/drawing/2014/chart" uri="{C3380CC4-5D6E-409C-BE32-E72D297353CC}">
              <c16:uniqueId val="{00000000-2F24-450A-82AF-8216C8BB379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24-450A-82AF-8216C8BB379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C0-404B-A26D-BA577A04E11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C0-404B-A26D-BA577A04E11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13-4010-802E-757155D0476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13-4010-802E-757155D0476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6D-4E65-AA0C-337A35C084E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6D-4E65-AA0C-337A35C084E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69-47D0-8A00-6B97632D29E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69-47D0-8A00-6B97632D29E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1266.81</c:v>
                </c:pt>
                <c:pt idx="1">
                  <c:v>1119.51</c:v>
                </c:pt>
                <c:pt idx="2">
                  <c:v>1001.44</c:v>
                </c:pt>
                <c:pt idx="3">
                  <c:v>829.3</c:v>
                </c:pt>
                <c:pt idx="4">
                  <c:v>744.28</c:v>
                </c:pt>
              </c:numCache>
            </c:numRef>
          </c:val>
          <c:extLst>
            <c:ext xmlns:c16="http://schemas.microsoft.com/office/drawing/2014/chart" uri="{C3380CC4-5D6E-409C-BE32-E72D297353CC}">
              <c16:uniqueId val="{00000000-E8C9-4089-8AAE-1970E7A2CA1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807.75</c:v>
                </c:pt>
              </c:numCache>
            </c:numRef>
          </c:val>
          <c:smooth val="0"/>
          <c:extLst>
            <c:ext xmlns:c16="http://schemas.microsoft.com/office/drawing/2014/chart" uri="{C3380CC4-5D6E-409C-BE32-E72D297353CC}">
              <c16:uniqueId val="{00000001-E8C9-4089-8AAE-1970E7A2CA1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99.98</c:v>
                </c:pt>
                <c:pt idx="1">
                  <c:v>100.42</c:v>
                </c:pt>
                <c:pt idx="2">
                  <c:v>99.25</c:v>
                </c:pt>
                <c:pt idx="3">
                  <c:v>89.58</c:v>
                </c:pt>
                <c:pt idx="4">
                  <c:v>95.61</c:v>
                </c:pt>
              </c:numCache>
            </c:numRef>
          </c:val>
          <c:extLst>
            <c:ext xmlns:c16="http://schemas.microsoft.com/office/drawing/2014/chart" uri="{C3380CC4-5D6E-409C-BE32-E72D297353CC}">
              <c16:uniqueId val="{00000000-8673-4680-9B87-B6E027B0C54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86.94</c:v>
                </c:pt>
              </c:numCache>
            </c:numRef>
          </c:val>
          <c:smooth val="0"/>
          <c:extLst>
            <c:ext xmlns:c16="http://schemas.microsoft.com/office/drawing/2014/chart" uri="{C3380CC4-5D6E-409C-BE32-E72D297353CC}">
              <c16:uniqueId val="{00000001-8673-4680-9B87-B6E027B0C54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210.29</c:v>
                </c:pt>
                <c:pt idx="1">
                  <c:v>207.63</c:v>
                </c:pt>
                <c:pt idx="2">
                  <c:v>210.65</c:v>
                </c:pt>
                <c:pt idx="3">
                  <c:v>232.92</c:v>
                </c:pt>
                <c:pt idx="4">
                  <c:v>219.15</c:v>
                </c:pt>
              </c:numCache>
            </c:numRef>
          </c:val>
          <c:extLst>
            <c:ext xmlns:c16="http://schemas.microsoft.com/office/drawing/2014/chart" uri="{C3380CC4-5D6E-409C-BE32-E72D297353CC}">
              <c16:uniqueId val="{00000000-3360-4326-953A-FDDB28969FE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179.63</c:v>
                </c:pt>
              </c:numCache>
            </c:numRef>
          </c:val>
          <c:smooth val="0"/>
          <c:extLst>
            <c:ext xmlns:c16="http://schemas.microsoft.com/office/drawing/2014/chart" uri="{C3380CC4-5D6E-409C-BE32-E72D297353CC}">
              <c16:uniqueId val="{00000001-3360-4326-953A-FDDB28969FE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新潟県　湯沢町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Cd1</v>
      </c>
      <c r="X8" s="49"/>
      <c r="Y8" s="49"/>
      <c r="Z8" s="49"/>
      <c r="AA8" s="49"/>
      <c r="AB8" s="49"/>
      <c r="AC8" s="49"/>
      <c r="AD8" s="50" t="str">
        <f>データ!$M$6</f>
        <v>非設置</v>
      </c>
      <c r="AE8" s="50"/>
      <c r="AF8" s="50"/>
      <c r="AG8" s="50"/>
      <c r="AH8" s="50"/>
      <c r="AI8" s="50"/>
      <c r="AJ8" s="50"/>
      <c r="AK8" s="3"/>
      <c r="AL8" s="51">
        <f>データ!S6</f>
        <v>8271</v>
      </c>
      <c r="AM8" s="51"/>
      <c r="AN8" s="51"/>
      <c r="AO8" s="51"/>
      <c r="AP8" s="51"/>
      <c r="AQ8" s="51"/>
      <c r="AR8" s="51"/>
      <c r="AS8" s="51"/>
      <c r="AT8" s="46">
        <f>データ!T6</f>
        <v>357.29</v>
      </c>
      <c r="AU8" s="46"/>
      <c r="AV8" s="46"/>
      <c r="AW8" s="46"/>
      <c r="AX8" s="46"/>
      <c r="AY8" s="46"/>
      <c r="AZ8" s="46"/>
      <c r="BA8" s="46"/>
      <c r="BB8" s="46">
        <f>データ!U6</f>
        <v>23.15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76.08</v>
      </c>
      <c r="Q10" s="46"/>
      <c r="R10" s="46"/>
      <c r="S10" s="46"/>
      <c r="T10" s="46"/>
      <c r="U10" s="46"/>
      <c r="V10" s="46"/>
      <c r="W10" s="46">
        <f>データ!Q6</f>
        <v>59.66</v>
      </c>
      <c r="X10" s="46"/>
      <c r="Y10" s="46"/>
      <c r="Z10" s="46"/>
      <c r="AA10" s="46"/>
      <c r="AB10" s="46"/>
      <c r="AC10" s="46"/>
      <c r="AD10" s="51">
        <f>データ!R6</f>
        <v>3300</v>
      </c>
      <c r="AE10" s="51"/>
      <c r="AF10" s="51"/>
      <c r="AG10" s="51"/>
      <c r="AH10" s="51"/>
      <c r="AI10" s="51"/>
      <c r="AJ10" s="51"/>
      <c r="AK10" s="2"/>
      <c r="AL10" s="51">
        <f>データ!V6</f>
        <v>6188</v>
      </c>
      <c r="AM10" s="51"/>
      <c r="AN10" s="51"/>
      <c r="AO10" s="51"/>
      <c r="AP10" s="51"/>
      <c r="AQ10" s="51"/>
      <c r="AR10" s="51"/>
      <c r="AS10" s="51"/>
      <c r="AT10" s="46">
        <f>データ!W6</f>
        <v>3.06</v>
      </c>
      <c r="AU10" s="46"/>
      <c r="AV10" s="46"/>
      <c r="AW10" s="46"/>
      <c r="AX10" s="46"/>
      <c r="AY10" s="46"/>
      <c r="AZ10" s="46"/>
      <c r="BA10" s="46"/>
      <c r="BB10" s="46">
        <f>データ!X6</f>
        <v>2022.22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118</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uH3E/TTLG0H5Wz6oqPAmCxb6JkSIoKMDuqy+U4c0+r8HLU7qHbI9fWB647vg1/HT/L0SnF3occc/XMwePD4E5g==" saltValue="SOaLSEneRo8/uDt5GSW9O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154610</v>
      </c>
      <c r="D6" s="33">
        <f t="shared" si="3"/>
        <v>47</v>
      </c>
      <c r="E6" s="33">
        <f t="shared" si="3"/>
        <v>17</v>
      </c>
      <c r="F6" s="33">
        <f t="shared" si="3"/>
        <v>1</v>
      </c>
      <c r="G6" s="33">
        <f t="shared" si="3"/>
        <v>0</v>
      </c>
      <c r="H6" s="33" t="str">
        <f t="shared" si="3"/>
        <v>新潟県　湯沢町</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76.08</v>
      </c>
      <c r="Q6" s="34">
        <f t="shared" si="3"/>
        <v>59.66</v>
      </c>
      <c r="R6" s="34">
        <f t="shared" si="3"/>
        <v>3300</v>
      </c>
      <c r="S6" s="34">
        <f t="shared" si="3"/>
        <v>8271</v>
      </c>
      <c r="T6" s="34">
        <f t="shared" si="3"/>
        <v>357.29</v>
      </c>
      <c r="U6" s="34">
        <f t="shared" si="3"/>
        <v>23.15</v>
      </c>
      <c r="V6" s="34">
        <f t="shared" si="3"/>
        <v>6188</v>
      </c>
      <c r="W6" s="34">
        <f t="shared" si="3"/>
        <v>3.06</v>
      </c>
      <c r="X6" s="34">
        <f t="shared" si="3"/>
        <v>2022.22</v>
      </c>
      <c r="Y6" s="35">
        <f>IF(Y7="",NA(),Y7)</f>
        <v>96.73</v>
      </c>
      <c r="Z6" s="35">
        <f t="shared" ref="Z6:AH6" si="4">IF(Z7="",NA(),Z7)</f>
        <v>96.98</v>
      </c>
      <c r="AA6" s="35">
        <f t="shared" si="4"/>
        <v>106.42</v>
      </c>
      <c r="AB6" s="35">
        <f t="shared" si="4"/>
        <v>89.97</v>
      </c>
      <c r="AC6" s="35">
        <f t="shared" si="4"/>
        <v>93.66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1266.81</v>
      </c>
      <c r="BG6" s="35">
        <f t="shared" ref="BG6:BO6" si="7">IF(BG7="",NA(),BG7)</f>
        <v>1119.51</v>
      </c>
      <c r="BH6" s="35">
        <f t="shared" si="7"/>
        <v>1001.44</v>
      </c>
      <c r="BI6" s="35">
        <f t="shared" si="7"/>
        <v>829.3</v>
      </c>
      <c r="BJ6" s="35">
        <f t="shared" si="7"/>
        <v>744.28</v>
      </c>
      <c r="BK6" s="35">
        <f t="shared" si="7"/>
        <v>1162.3599999999999</v>
      </c>
      <c r="BL6" s="35">
        <f t="shared" si="7"/>
        <v>1047.6500000000001</v>
      </c>
      <c r="BM6" s="35">
        <f t="shared" si="7"/>
        <v>1124.26</v>
      </c>
      <c r="BN6" s="35">
        <f t="shared" si="7"/>
        <v>1048.23</v>
      </c>
      <c r="BO6" s="35">
        <f t="shared" si="7"/>
        <v>807.75</v>
      </c>
      <c r="BP6" s="34" t="str">
        <f>IF(BP7="","",IF(BP7="-","【-】","【"&amp;SUBSTITUTE(TEXT(BP7,"#,##0.00"),"-","△")&amp;"】"))</f>
        <v>【682.51】</v>
      </c>
      <c r="BQ6" s="35">
        <f>IF(BQ7="",NA(),BQ7)</f>
        <v>99.98</v>
      </c>
      <c r="BR6" s="35">
        <f t="shared" ref="BR6:BZ6" si="8">IF(BR7="",NA(),BR7)</f>
        <v>100.42</v>
      </c>
      <c r="BS6" s="35">
        <f t="shared" si="8"/>
        <v>99.25</v>
      </c>
      <c r="BT6" s="35">
        <f t="shared" si="8"/>
        <v>89.58</v>
      </c>
      <c r="BU6" s="35">
        <f t="shared" si="8"/>
        <v>95.61</v>
      </c>
      <c r="BV6" s="35">
        <f t="shared" si="8"/>
        <v>68.209999999999994</v>
      </c>
      <c r="BW6" s="35">
        <f t="shared" si="8"/>
        <v>74.040000000000006</v>
      </c>
      <c r="BX6" s="35">
        <f t="shared" si="8"/>
        <v>80.58</v>
      </c>
      <c r="BY6" s="35">
        <f t="shared" si="8"/>
        <v>78.92</v>
      </c>
      <c r="BZ6" s="35">
        <f t="shared" si="8"/>
        <v>86.94</v>
      </c>
      <c r="CA6" s="34" t="str">
        <f>IF(CA7="","",IF(CA7="-","【-】","【"&amp;SUBSTITUTE(TEXT(CA7,"#,##0.00"),"-","△")&amp;"】"))</f>
        <v>【100.34】</v>
      </c>
      <c r="CB6" s="35">
        <f>IF(CB7="",NA(),CB7)</f>
        <v>210.29</v>
      </c>
      <c r="CC6" s="35">
        <f t="shared" ref="CC6:CK6" si="9">IF(CC7="",NA(),CC7)</f>
        <v>207.63</v>
      </c>
      <c r="CD6" s="35">
        <f t="shared" si="9"/>
        <v>210.65</v>
      </c>
      <c r="CE6" s="35">
        <f t="shared" si="9"/>
        <v>232.92</v>
      </c>
      <c r="CF6" s="35">
        <f t="shared" si="9"/>
        <v>219.15</v>
      </c>
      <c r="CG6" s="35">
        <f t="shared" si="9"/>
        <v>250.84</v>
      </c>
      <c r="CH6" s="35">
        <f t="shared" si="9"/>
        <v>235.61</v>
      </c>
      <c r="CI6" s="35">
        <f t="shared" si="9"/>
        <v>216.21</v>
      </c>
      <c r="CJ6" s="35">
        <f t="shared" si="9"/>
        <v>220.31</v>
      </c>
      <c r="CK6" s="35">
        <f t="shared" si="9"/>
        <v>179.63</v>
      </c>
      <c r="CL6" s="34" t="str">
        <f>IF(CL7="","",IF(CL7="-","【-】","【"&amp;SUBSTITUTE(TEXT(CL7,"#,##0.00"),"-","△")&amp;"】"))</f>
        <v>【136.15】</v>
      </c>
      <c r="CM6" s="35">
        <f>IF(CM7="",NA(),CM7)</f>
        <v>48.6</v>
      </c>
      <c r="CN6" s="35">
        <f t="shared" ref="CN6:CV6" si="10">IF(CN7="",NA(),CN7)</f>
        <v>51.64</v>
      </c>
      <c r="CO6" s="35">
        <f t="shared" si="10"/>
        <v>56.73</v>
      </c>
      <c r="CP6" s="35">
        <f t="shared" si="10"/>
        <v>54.63</v>
      </c>
      <c r="CQ6" s="35">
        <f t="shared" si="10"/>
        <v>56.38</v>
      </c>
      <c r="CR6" s="35">
        <f t="shared" si="10"/>
        <v>49.39</v>
      </c>
      <c r="CS6" s="35">
        <f t="shared" si="10"/>
        <v>49.25</v>
      </c>
      <c r="CT6" s="35">
        <f t="shared" si="10"/>
        <v>50.24</v>
      </c>
      <c r="CU6" s="35">
        <f t="shared" si="10"/>
        <v>49.68</v>
      </c>
      <c r="CV6" s="35">
        <f t="shared" si="10"/>
        <v>55.55</v>
      </c>
      <c r="CW6" s="34" t="str">
        <f>IF(CW7="","",IF(CW7="-","【-】","【"&amp;SUBSTITUTE(TEXT(CW7,"#,##0.00"),"-","△")&amp;"】"))</f>
        <v>【59.64】</v>
      </c>
      <c r="CX6" s="35">
        <f>IF(CX7="",NA(),CX7)</f>
        <v>88.97</v>
      </c>
      <c r="CY6" s="35">
        <f t="shared" ref="CY6:DG6" si="11">IF(CY7="",NA(),CY7)</f>
        <v>88.58</v>
      </c>
      <c r="CZ6" s="35">
        <f t="shared" si="11"/>
        <v>89.37</v>
      </c>
      <c r="DA6" s="35">
        <f t="shared" si="11"/>
        <v>89</v>
      </c>
      <c r="DB6" s="35">
        <f t="shared" si="11"/>
        <v>87.73</v>
      </c>
      <c r="DC6" s="35">
        <f t="shared" si="11"/>
        <v>83.96</v>
      </c>
      <c r="DD6" s="35">
        <f t="shared" si="11"/>
        <v>84.12</v>
      </c>
      <c r="DE6" s="35">
        <f t="shared" si="11"/>
        <v>84.17</v>
      </c>
      <c r="DF6" s="35">
        <f t="shared" si="11"/>
        <v>83.35</v>
      </c>
      <c r="DG6" s="35">
        <f t="shared" si="11"/>
        <v>91.64</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154610</v>
      </c>
      <c r="D7" s="37">
        <v>47</v>
      </c>
      <c r="E7" s="37">
        <v>17</v>
      </c>
      <c r="F7" s="37">
        <v>1</v>
      </c>
      <c r="G7" s="37">
        <v>0</v>
      </c>
      <c r="H7" s="37" t="s">
        <v>97</v>
      </c>
      <c r="I7" s="37" t="s">
        <v>98</v>
      </c>
      <c r="J7" s="37" t="s">
        <v>99</v>
      </c>
      <c r="K7" s="37" t="s">
        <v>100</v>
      </c>
      <c r="L7" s="37" t="s">
        <v>101</v>
      </c>
      <c r="M7" s="37" t="s">
        <v>102</v>
      </c>
      <c r="N7" s="38" t="s">
        <v>103</v>
      </c>
      <c r="O7" s="38" t="s">
        <v>104</v>
      </c>
      <c r="P7" s="38">
        <v>76.08</v>
      </c>
      <c r="Q7" s="38">
        <v>59.66</v>
      </c>
      <c r="R7" s="38">
        <v>3300</v>
      </c>
      <c r="S7" s="38">
        <v>8271</v>
      </c>
      <c r="T7" s="38">
        <v>357.29</v>
      </c>
      <c r="U7" s="38">
        <v>23.15</v>
      </c>
      <c r="V7" s="38">
        <v>6188</v>
      </c>
      <c r="W7" s="38">
        <v>3.06</v>
      </c>
      <c r="X7" s="38">
        <v>2022.22</v>
      </c>
      <c r="Y7" s="38">
        <v>96.73</v>
      </c>
      <c r="Z7" s="38">
        <v>96.98</v>
      </c>
      <c r="AA7" s="38">
        <v>106.42</v>
      </c>
      <c r="AB7" s="38">
        <v>89.97</v>
      </c>
      <c r="AC7" s="38">
        <v>93.66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1266.81</v>
      </c>
      <c r="BG7" s="38">
        <v>1119.51</v>
      </c>
      <c r="BH7" s="38">
        <v>1001.44</v>
      </c>
      <c r="BI7" s="38">
        <v>829.3</v>
      </c>
      <c r="BJ7" s="38">
        <v>744.28</v>
      </c>
      <c r="BK7" s="38">
        <v>1162.3599999999999</v>
      </c>
      <c r="BL7" s="38">
        <v>1047.6500000000001</v>
      </c>
      <c r="BM7" s="38">
        <v>1124.26</v>
      </c>
      <c r="BN7" s="38">
        <v>1048.23</v>
      </c>
      <c r="BO7" s="38">
        <v>807.75</v>
      </c>
      <c r="BP7" s="38">
        <v>682.51</v>
      </c>
      <c r="BQ7" s="38">
        <v>99.98</v>
      </c>
      <c r="BR7" s="38">
        <v>100.42</v>
      </c>
      <c r="BS7" s="38">
        <v>99.25</v>
      </c>
      <c r="BT7" s="38">
        <v>89.58</v>
      </c>
      <c r="BU7" s="38">
        <v>95.61</v>
      </c>
      <c r="BV7" s="38">
        <v>68.209999999999994</v>
      </c>
      <c r="BW7" s="38">
        <v>74.040000000000006</v>
      </c>
      <c r="BX7" s="38">
        <v>80.58</v>
      </c>
      <c r="BY7" s="38">
        <v>78.92</v>
      </c>
      <c r="BZ7" s="38">
        <v>86.94</v>
      </c>
      <c r="CA7" s="38">
        <v>100.34</v>
      </c>
      <c r="CB7" s="38">
        <v>210.29</v>
      </c>
      <c r="CC7" s="38">
        <v>207.63</v>
      </c>
      <c r="CD7" s="38">
        <v>210.65</v>
      </c>
      <c r="CE7" s="38">
        <v>232.92</v>
      </c>
      <c r="CF7" s="38">
        <v>219.15</v>
      </c>
      <c r="CG7" s="38">
        <v>250.84</v>
      </c>
      <c r="CH7" s="38">
        <v>235.61</v>
      </c>
      <c r="CI7" s="38">
        <v>216.21</v>
      </c>
      <c r="CJ7" s="38">
        <v>220.31</v>
      </c>
      <c r="CK7" s="38">
        <v>179.63</v>
      </c>
      <c r="CL7" s="38">
        <v>136.15</v>
      </c>
      <c r="CM7" s="38">
        <v>48.6</v>
      </c>
      <c r="CN7" s="38">
        <v>51.64</v>
      </c>
      <c r="CO7" s="38">
        <v>56.73</v>
      </c>
      <c r="CP7" s="38">
        <v>54.63</v>
      </c>
      <c r="CQ7" s="38">
        <v>56.38</v>
      </c>
      <c r="CR7" s="38">
        <v>49.39</v>
      </c>
      <c r="CS7" s="38">
        <v>49.25</v>
      </c>
      <c r="CT7" s="38">
        <v>50.24</v>
      </c>
      <c r="CU7" s="38">
        <v>49.68</v>
      </c>
      <c r="CV7" s="38">
        <v>55.55</v>
      </c>
      <c r="CW7" s="38">
        <v>59.64</v>
      </c>
      <c r="CX7" s="38">
        <v>88.97</v>
      </c>
      <c r="CY7" s="38">
        <v>88.58</v>
      </c>
      <c r="CZ7" s="38">
        <v>89.37</v>
      </c>
      <c r="DA7" s="38">
        <v>89</v>
      </c>
      <c r="DB7" s="38">
        <v>87.73</v>
      </c>
      <c r="DC7" s="38">
        <v>83.96</v>
      </c>
      <c r="DD7" s="38">
        <v>84.12</v>
      </c>
      <c r="DE7" s="38">
        <v>84.17</v>
      </c>
      <c r="DF7" s="38">
        <v>83.35</v>
      </c>
      <c r="DG7" s="38">
        <v>91.64</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112</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敏之</cp:lastModifiedBy>
  <cp:lastPrinted>2021-01-25T01:18:02Z</cp:lastPrinted>
  <dcterms:created xsi:type="dcterms:W3CDTF">2020-12-04T02:45:53Z</dcterms:created>
  <dcterms:modified xsi:type="dcterms:W3CDTF">2021-01-26T23:33:36Z</dcterms:modified>
  <cp:category/>
</cp:coreProperties>
</file>