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X:\地域整備部\上下水道課\業務係\各種調査回答H27～\経営比較分析関連\H30年度決算に基づく経営比較分析\"/>
    </mc:Choice>
  </mc:AlternateContent>
  <xr:revisionPtr revIDLastSave="0" documentId="13_ncr:1_{8E65B042-5CFB-4CBE-B494-D1B563FF9CF2}" xr6:coauthVersionLast="36" xr6:coauthVersionMax="36" xr10:uidLastSave="{00000000-0000-0000-0000-000000000000}"/>
  <workbookProtection workbookAlgorithmName="SHA-512" workbookHashValue="N2Pw9anb7DQT99/hRkJDOuplsaZCzBtApz0jaum8TEdhSKSJZDmwAKca/2ARW9lbh16K7cuGa0G2/2gMbj0gRQ==" workbookSaltValue="9sFmqQDYbABBC0evt4Blm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<sst xmlns="http://schemas.openxmlformats.org/spreadsheetml/2006/main" count="228" uniqueCount="114">
  <si>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</si>
  <si>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</si>
  <si>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</si>
  <si>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</si>
  <si>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</si>
  <si>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</si>
  <si>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</si>
  <si>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</si>
  <si>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</si>
  <si>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</si>
  <si>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</si>
  <si>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</si>
  <si>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</si>
  <si>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</si>
  <si>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</si>
  <si>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</si>
  <si>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</si>
  <si>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</si>
  <si>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</si>
  <si>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</si>
  <si>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</si>
  <si>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</si>
  <si>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</si>
  <si>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</si>
  <si>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</si>
  <si>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</si>
  <si>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</si>
  <si>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</si>
  <si>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</si>
  <si>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</si>
  <si>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</si>
  <si>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</si>
  <si>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</si>
  <si>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</si>
  <si>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</si>
  <si>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</si>
  <si>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</si>
  <si>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</si>
  <si>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</si>
  <si>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</si>
  <si>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</si>
  <si>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</si>
  <si>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</si>
  <si>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</si>
  <si>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</si>
  <si>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</si>
  <si>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</si>
  <si>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</si>
  <si>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</si>
  <si>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</si>
  <si>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</si>
  <si>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</si>
  <si>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</si>
  <si>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</si>
  <si>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</si>
  <si>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</si>
  <si>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</si>
  <si>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</si>
  <si>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</si>
  <si>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</si>
  <si>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</si>
  <si>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</si>
  <si>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</si>
  <si>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</si>
  <si>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</si>
  <si>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</si>
  <si>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</si>
  <si>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</si>
  <si>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</si>
  <si>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</si>
  <si>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</si>
  <si>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</si>
  <si>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</si>
  <si>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</si>
  <si>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</si>
  <si>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</si>
  <si>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</si>
  <si>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</si>
  <si>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</si>
  <si>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</si>
  <si>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</si>
  <si>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</si>
  <si>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</si>
  <si>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</si>
  <si>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</si>
  <si>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</si>
  <si>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</si>
  <si>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</si>
  <si>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</si>
  <si>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</si>
  <si>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</si>
  <si>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</si>
  <si>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</si>
  <si>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</si>
  <si>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</si>
  <si>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</si>
  <si>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</si>
  <si>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</si>
  <si>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湯沢町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</si>
  <si>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</si>
  <si>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</si>
  <si>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</si>
  <si>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</si>
  <si>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</si>
  <si>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</si>
  <si>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</si>
  <si>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</si>
  <si>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</si>
  <si>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</si>
  <si>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</si>
  <si>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</si>
  <si>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処理施設に関しては、これまでは長寿命化計画を策定し、それに基づいて施設を更新、管理していた。平成30年度に新たにストックマネジメント計画が策定され、この計画に基づいて施設の改築・更新を行っていく。
汚水管渠に関しては、毎年区域ごとに管渠の清掃並びに点検を行っており、適切な管理をおこなっいると考えられる。</t>
    <rPh sb="99" eb="101">
      <t>オスイ</t>
    </rPh>
    <rPh sb="101" eb="103">
      <t>カンキョ</t>
    </rPh>
    <rPh sb="104" eb="105">
      <t>カン</t>
    </rPh>
    <rPh sb="109" eb="111">
      <t>マイトシ</t>
    </rPh>
    <rPh sb="111" eb="113">
      <t>クイキ</t>
    </rPh>
    <rPh sb="116" eb="118">
      <t>カンキョ</t>
    </rPh>
    <rPh sb="119" eb="121">
      <t>セイソウ</t>
    </rPh>
    <rPh sb="121" eb="122">
      <t>ナラ</t>
    </rPh>
    <rPh sb="124" eb="126">
      <t>テンケン</t>
    </rPh>
    <rPh sb="127" eb="128">
      <t>オコナ</t>
    </rPh>
    <rPh sb="133" eb="135">
      <t>テキセツ</t>
    </rPh>
    <rPh sb="136" eb="138">
      <t>カンリ</t>
    </rPh>
    <rPh sb="146" eb="147">
      <t>カンガ</t>
    </rPh>
    <phoneticPr fontId="4"/>
  </si>
  <si>
    <t>供用開始から25年が経過し、処理場や管渠の老朽化に対応する必要性が増してきている。
ストックマネジメント計画に基づいて適切な改築更新を行い、施設の健全度を維持しながら、維持管理費用の節減をしていく必要があると考える。
本来であれば、使用料収入で賄うべき費用を繰入金で充てている状況の改善と財源確保のため、下水道接続の勧奨による接続率向上、並びに使用料徴収率の向上や適正な使用料の設定を目指すなど、経営改善に努めていく必要があると考える。
また、経営戦略の見直しを行い、長期的な視点で事業効率の改善に努めていかなければならないと考える。</t>
    <phoneticPr fontId="4"/>
  </si>
  <si>
    <t>①収益的収支比率について　　近年、当該値は100％を超えていたが、三俣処理区の供用開始による総費用と償還金が増加したため収益が悪化した。引き続き総費用の抑制に努めなければならない。
④企業債残高対事業規模比較について　　当該指標が類似団体平均値に比べかなり大きな数値になっているのは、当該処理区における下水処理人口が少ないため料金収入が少額であり老朽化の進んだ施設更新を適切に行い、かつ新しい処理区整備の借入を行ったためである。
⑤経費回収率について　　当該指標の数値が低いのは、施設が観光期の処理量に適切な規模であることに対して、当該処理区における下水処理人口が少ないために年間の使用料が少額となっていることと、Ｈ29年7月共用開始処理施設の下水道接続率がまだ低いことが起因していると考えられる。
⑥汚水処理原価について　　当該指標が類似団体と比較し高いのは、施設が観光期の処理量に適切な規模であることに対して、当該処理区における下水処理人口が少ないために年間の有収水量が少量となっていることと、Ｈ29年7月共用開始処理施設の下水道接続率がまだ低いことが起因していると考えられる。
⑦施設利用率について　　当該指標を見ると利用率が低い数値となっているが、湯沢町は観光地であり季節によって処理量が大きく変動するため年平均で算出した結果、低い数値となっていると考えられる。観光シーズン中に関しては処理能力に適した水量が処理されているため、施設規模は適切であると考えられる。
⑧水洗化率について　　当該指標が低くなっているのは、Ｈ29年7月共用開始処理施設の下水道接続率がまだ低いことが起因している。引続き接続勧奨を行い、水洗化率向上に努める必要があると考えられる。</t>
    <rPh sb="14" eb="16">
      <t>キンネン</t>
    </rPh>
    <rPh sb="17" eb="19">
      <t>トウガイ</t>
    </rPh>
    <rPh sb="19" eb="20">
      <t>チ</t>
    </rPh>
    <rPh sb="26" eb="27">
      <t>コ</t>
    </rPh>
    <rPh sb="33" eb="35">
      <t>ミツマタ</t>
    </rPh>
    <rPh sb="35" eb="37">
      <t>ショリ</t>
    </rPh>
    <rPh sb="37" eb="38">
      <t>ク</t>
    </rPh>
    <rPh sb="39" eb="41">
      <t>キョウヨウ</t>
    </rPh>
    <rPh sb="41" eb="43">
      <t>カイシ</t>
    </rPh>
    <rPh sb="46" eb="49">
      <t>ソウヒヨウ</t>
    </rPh>
    <rPh sb="50" eb="53">
      <t>ショウカンキン</t>
    </rPh>
    <rPh sb="54" eb="56">
      <t>ゾウカ</t>
    </rPh>
    <rPh sb="60" eb="62">
      <t>シュウエキ</t>
    </rPh>
    <rPh sb="63" eb="65">
      <t>アッカ</t>
    </rPh>
    <rPh sb="274" eb="275">
      <t>アタラ</t>
    </rPh>
    <rPh sb="733" eb="734">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</si>
</sst>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42-4C9A-8641-C16FD6BB928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B342-4C9A-8641-C16FD6BB928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8.9499999999999993</c:v>
                </c:pt>
                <c:pt idx="1">
                  <c:v>7.16</c:v>
                </c:pt>
                <c:pt idx="2">
                  <c:v>7.18</c:v>
                </c:pt>
                <c:pt idx="3">
                  <c:v>7.73</c:v>
                </c:pt>
                <c:pt idx="4">
                  <c:v>6.91</c:v>
                </c:pt>
              </c:numCache>
            </c:numRef>
          </c:val>
          <c:extLst>
            <c:ext xmlns:c16="http://schemas.microsoft.com/office/drawing/2014/chart" uri="{C3380CC4-5D6E-409C-BE32-E72D297353CC}">
              <c16:uniqueId val="{00000000-1F35-426F-84A8-3F8ABD59D0B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1F35-426F-84A8-3F8ABD59D0B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80.849999999999994</c:v>
                </c:pt>
                <c:pt idx="1">
                  <c:v>83.3</c:v>
                </c:pt>
                <c:pt idx="2">
                  <c:v>85.15</c:v>
                </c:pt>
                <c:pt idx="3">
                  <c:v>58.88</c:v>
                </c:pt>
                <c:pt idx="4">
                  <c:v>57.19</c:v>
                </c:pt>
              </c:numCache>
            </c:numRef>
          </c:val>
          <c:extLst>
            <c:ext xmlns:c16="http://schemas.microsoft.com/office/drawing/2014/chart" uri="{C3380CC4-5D6E-409C-BE32-E72D297353CC}">
              <c16:uniqueId val="{00000000-A6AB-4ACA-9B16-D97093F0C94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A6AB-4ACA-9B16-D97093F0C94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104.75</c:v>
                </c:pt>
                <c:pt idx="1">
                  <c:v>102.52</c:v>
                </c:pt>
                <c:pt idx="2">
                  <c:v>106.57</c:v>
                </c:pt>
                <c:pt idx="3">
                  <c:v>103.15</c:v>
                </c:pt>
                <c:pt idx="4">
                  <c:v>93.37</c:v>
                </c:pt>
              </c:numCache>
            </c:numRef>
          </c:val>
          <c:extLst>
            <c:ext xmlns:c16="http://schemas.microsoft.com/office/drawing/2014/chart" uri="{C3380CC4-5D6E-409C-BE32-E72D297353CC}">
              <c16:uniqueId val="{00000000-EB1D-4EAF-8353-FE3713300F4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1D-4EAF-8353-FE3713300F4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C0-4C31-9999-8EDCBC26E1E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C0-4C31-9999-8EDCBC26E1E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70-4C77-84B7-AA6D0C87F2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70-4C77-84B7-AA6D0C87F2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3D-4762-80D3-751C9AB5B89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3D-4762-80D3-751C9AB5B89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51-4DBB-9C5E-C8CB184F1F6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51-4DBB-9C5E-C8CB184F1F6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4770.78</c:v>
                </c:pt>
                <c:pt idx="1">
                  <c:v>6607.21</c:v>
                </c:pt>
                <c:pt idx="2">
                  <c:v>6857.95</c:v>
                </c:pt>
                <c:pt idx="3">
                  <c:v>6292.73</c:v>
                </c:pt>
                <c:pt idx="4">
                  <c:v>5331</c:v>
                </c:pt>
              </c:numCache>
            </c:numRef>
          </c:val>
          <c:extLst>
            <c:ext xmlns:c16="http://schemas.microsoft.com/office/drawing/2014/chart" uri="{C3380CC4-5D6E-409C-BE32-E72D297353CC}">
              <c16:uniqueId val="{00000000-3B9D-4A21-BF6F-3C6F1CAF874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3B9D-4A21-BF6F-3C6F1CAF874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43</c:v>
                </c:pt>
                <c:pt idx="1">
                  <c:v>42.01</c:v>
                </c:pt>
                <c:pt idx="2">
                  <c:v>46.33</c:v>
                </c:pt>
                <c:pt idx="3">
                  <c:v>38.69</c:v>
                </c:pt>
                <c:pt idx="4">
                  <c:v>36.85</c:v>
                </c:pt>
              </c:numCache>
            </c:numRef>
          </c:val>
          <c:extLst>
            <c:ext xmlns:c16="http://schemas.microsoft.com/office/drawing/2014/chart" uri="{C3380CC4-5D6E-409C-BE32-E72D297353CC}">
              <c16:uniqueId val="{00000000-B115-4FA3-AEC2-AAC7F2A7F42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B115-4FA3-AEC2-AAC7F2A7F42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530.79</c:v>
                </c:pt>
                <c:pt idx="1">
                  <c:v>532.03</c:v>
                </c:pt>
                <c:pt idx="2">
                  <c:v>460.48</c:v>
                </c:pt>
                <c:pt idx="3">
                  <c:v>542.77</c:v>
                </c:pt>
                <c:pt idx="4">
                  <c:v>569.42999999999995</c:v>
                </c:pt>
              </c:numCache>
            </c:numRef>
          </c:val>
          <c:extLst>
            <c:ext xmlns:c16="http://schemas.microsoft.com/office/drawing/2014/chart" uri="{C3380CC4-5D6E-409C-BE32-E72D297353CC}">
              <c16:uniqueId val="{00000000-76D3-4F18-B361-9F28FEAAF6F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76D3-4F18-B361-9F28FEAAF6F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新潟県　湯沢町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4">
        <f>データ!S6</f>
        <v>8165</v>
      </c>
      <c r="AM8" s="74"/>
      <c r="AN8" s="74"/>
      <c r="AO8" s="74"/>
      <c r="AP8" s="74"/>
      <c r="AQ8" s="74"/>
      <c r="AR8" s="74"/>
      <c r="AS8" s="74"/>
      <c r="AT8" s="73">
        <f>データ!T6</f>
        <v>357.29</v>
      </c>
      <c r="AU8" s="73"/>
      <c r="AV8" s="73"/>
      <c r="AW8" s="73"/>
      <c r="AX8" s="73"/>
      <c r="AY8" s="73"/>
      <c r="AZ8" s="73"/>
      <c r="BA8" s="73"/>
      <c r="BB8" s="73">
        <f>データ!U6</f>
        <v>22.85</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8.0399999999999991</v>
      </c>
      <c r="Q10" s="73"/>
      <c r="R10" s="73"/>
      <c r="S10" s="73"/>
      <c r="T10" s="73"/>
      <c r="U10" s="73"/>
      <c r="V10" s="73"/>
      <c r="W10" s="73">
        <f>データ!Q6</f>
        <v>104.17</v>
      </c>
      <c r="X10" s="73"/>
      <c r="Y10" s="73"/>
      <c r="Z10" s="73"/>
      <c r="AA10" s="73"/>
      <c r="AB10" s="73"/>
      <c r="AC10" s="73"/>
      <c r="AD10" s="74">
        <f>データ!R6</f>
        <v>3240</v>
      </c>
      <c r="AE10" s="74"/>
      <c r="AF10" s="74"/>
      <c r="AG10" s="74"/>
      <c r="AH10" s="74"/>
      <c r="AI10" s="74"/>
      <c r="AJ10" s="74"/>
      <c r="AK10" s="2"/>
      <c r="AL10" s="74">
        <f>データ!V6</f>
        <v>654</v>
      </c>
      <c r="AM10" s="74"/>
      <c r="AN10" s="74"/>
      <c r="AO10" s="74"/>
      <c r="AP10" s="74"/>
      <c r="AQ10" s="74"/>
      <c r="AR10" s="74"/>
      <c r="AS10" s="74"/>
      <c r="AT10" s="73">
        <f>データ!W6</f>
        <v>0.73</v>
      </c>
      <c r="AU10" s="73"/>
      <c r="AV10" s="73"/>
      <c r="AW10" s="73"/>
      <c r="AX10" s="73"/>
      <c r="AY10" s="73"/>
      <c r="AZ10" s="73"/>
      <c r="BA10" s="73"/>
      <c r="BB10" s="73">
        <f>データ!X6</f>
        <v>895.89</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71b2Tm4jqHmjMtzilR0Mw3rNnu3nuwWvlfj1J9PKXmB0lFTaUGRr4LeZoHhMdixtWnba/2oh9iCEtNCiqvdslQ==" saltValue="bHwS2+6nFB3q2FnBUqFH7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154610</v>
      </c>
      <c r="D6" s="33">
        <f t="shared" si="3"/>
        <v>47</v>
      </c>
      <c r="E6" s="33">
        <f t="shared" si="3"/>
        <v>17</v>
      </c>
      <c r="F6" s="33">
        <f t="shared" si="3"/>
        <v>4</v>
      </c>
      <c r="G6" s="33">
        <f t="shared" si="3"/>
        <v>0</v>
      </c>
      <c r="H6" s="33" t="str">
        <f t="shared" si="3"/>
        <v>新潟県　湯沢町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8.0399999999999991</v>
      </c>
      <c r="Q6" s="34">
        <f t="shared" si="3"/>
        <v>104.17</v>
      </c>
      <c r="R6" s="34">
        <f t="shared" si="3"/>
        <v>3240</v>
      </c>
      <c r="S6" s="34">
        <f t="shared" si="3"/>
        <v>8165</v>
      </c>
      <c r="T6" s="34">
        <f t="shared" si="3"/>
        <v>357.29</v>
      </c>
      <c r="U6" s="34">
        <f t="shared" si="3"/>
        <v>22.85</v>
      </c>
      <c r="V6" s="34">
        <f t="shared" si="3"/>
        <v>654</v>
      </c>
      <c r="W6" s="34">
        <f t="shared" si="3"/>
        <v>0.73</v>
      </c>
      <c r="X6" s="34">
        <f t="shared" si="3"/>
        <v>895.89</v>
      </c>
      <c r="Y6" s="35">
        <f>IF(Y7="",NA(),Y7)</f>
        <v>104.75</v>
      </c>
      <c r="Z6" s="35">
        <f t="shared" ref="Z6:AH6" si="4">IF(Z7="",NA(),Z7)</f>
        <v>102.52</v>
      </c>
      <c r="AA6" s="35">
        <f t="shared" si="4"/>
        <v>106.57</v>
      </c>
      <c r="AB6" s="35">
        <f t="shared" si="4"/>
        <v>103.15</v>
      </c>
      <c r="AC6" s="35">
        <f t="shared" si="4"/>
        <v>93.37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4770.78</v>
      </c>
      <c r="BG6" s="35">
        <f t="shared" ref="BG6:BO6" si="7">IF(BG7="",NA(),BG7)</f>
        <v>6607.21</v>
      </c>
      <c r="BH6" s="35">
        <f t="shared" si="7"/>
        <v>6857.95</v>
      </c>
      <c r="BI6" s="35">
        <f t="shared" si="7"/>
        <v>6292.73</v>
      </c>
      <c r="BJ6" s="35">
        <f t="shared" si="7"/>
        <v>5331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43</v>
      </c>
      <c r="BR6" s="35">
        <f t="shared" ref="BR6:BZ6" si="8">IF(BR7="",NA(),BR7)</f>
        <v>42.01</v>
      </c>
      <c r="BS6" s="35">
        <f t="shared" si="8"/>
        <v>46.33</v>
      </c>
      <c r="BT6" s="35">
        <f t="shared" si="8"/>
        <v>38.69</v>
      </c>
      <c r="BU6" s="35">
        <f t="shared" si="8"/>
        <v>36.85</v>
      </c>
      <c r="BV6" s="35">
        <f t="shared" si="8"/>
        <v>66.56</v>
      </c>
      <c r="BW6" s="35">
        <f t="shared" si="8"/>
        <v>66.22</v>
      </c>
      <c r="BX6" s="35">
        <f t="shared" si="8"/>
        <v>69.87</v>
      </c>
      <c r="BY6" s="35">
        <f t="shared" si="8"/>
        <v>74.3</v>
      </c>
      <c r="BZ6" s="35">
        <f t="shared" si="8"/>
        <v>72.260000000000005</v>
      </c>
      <c r="CA6" s="34" t="str">
        <f>IF(CA7="","",IF(CA7="-","【-】","【"&amp;SUBSTITUTE(TEXT(CA7,"#,##0.00"),"-","△")&amp;"】"))</f>
        <v>【74.48】</v>
      </c>
      <c r="CB6" s="35">
        <f>IF(CB7="",NA(),CB7)</f>
        <v>530.79</v>
      </c>
      <c r="CC6" s="35">
        <f t="shared" ref="CC6:CK6" si="9">IF(CC7="",NA(),CC7)</f>
        <v>532.03</v>
      </c>
      <c r="CD6" s="35">
        <f t="shared" si="9"/>
        <v>460.48</v>
      </c>
      <c r="CE6" s="35">
        <f t="shared" si="9"/>
        <v>542.77</v>
      </c>
      <c r="CF6" s="35">
        <f t="shared" si="9"/>
        <v>569.42999999999995</v>
      </c>
      <c r="CG6" s="35">
        <f t="shared" si="9"/>
        <v>244.29</v>
      </c>
      <c r="CH6" s="35">
        <f t="shared" si="9"/>
        <v>246.72</v>
      </c>
      <c r="CI6" s="35">
        <f t="shared" si="9"/>
        <v>234.96</v>
      </c>
      <c r="CJ6" s="35">
        <f t="shared" si="9"/>
        <v>221.81</v>
      </c>
      <c r="CK6" s="35">
        <f t="shared" si="9"/>
        <v>230.02</v>
      </c>
      <c r="CL6" s="34" t="str">
        <f>IF(CL7="","",IF(CL7="-","【-】","【"&amp;SUBSTITUTE(TEXT(CL7,"#,##0.00"),"-","△")&amp;"】"))</f>
        <v>【219.46】</v>
      </c>
      <c r="CM6" s="35">
        <f>IF(CM7="",NA(),CM7)</f>
        <v>8.9499999999999993</v>
      </c>
      <c r="CN6" s="35">
        <f t="shared" ref="CN6:CV6" si="10">IF(CN7="",NA(),CN7)</f>
        <v>7.16</v>
      </c>
      <c r="CO6" s="35">
        <f t="shared" si="10"/>
        <v>7.18</v>
      </c>
      <c r="CP6" s="35">
        <f t="shared" si="10"/>
        <v>7.73</v>
      </c>
      <c r="CQ6" s="35">
        <f t="shared" si="10"/>
        <v>6.91</v>
      </c>
      <c r="CR6" s="35">
        <f t="shared" si="10"/>
        <v>43.58</v>
      </c>
      <c r="CS6" s="35">
        <f t="shared" si="10"/>
        <v>41.35</v>
      </c>
      <c r="CT6" s="35">
        <f t="shared" si="10"/>
        <v>42.9</v>
      </c>
      <c r="CU6" s="35">
        <f t="shared" si="10"/>
        <v>43.36</v>
      </c>
      <c r="CV6" s="35">
        <f t="shared" si="10"/>
        <v>42.56</v>
      </c>
      <c r="CW6" s="34" t="str">
        <f>IF(CW7="","",IF(CW7="-","【-】","【"&amp;SUBSTITUTE(TEXT(CW7,"#,##0.00"),"-","△")&amp;"】"))</f>
        <v>【42.82】</v>
      </c>
      <c r="CX6" s="35">
        <f>IF(CX7="",NA(),CX7)</f>
        <v>80.849999999999994</v>
      </c>
      <c r="CY6" s="35">
        <f t="shared" ref="CY6:DG6" si="11">IF(CY7="",NA(),CY7)</f>
        <v>83.3</v>
      </c>
      <c r="CZ6" s="35">
        <f t="shared" si="11"/>
        <v>85.15</v>
      </c>
      <c r="DA6" s="35">
        <f t="shared" si="11"/>
        <v>58.88</v>
      </c>
      <c r="DB6" s="35">
        <f t="shared" si="11"/>
        <v>57.19</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154610</v>
      </c>
      <c r="D7" s="37">
        <v>47</v>
      </c>
      <c r="E7" s="37">
        <v>17</v>
      </c>
      <c r="F7" s="37">
        <v>4</v>
      </c>
      <c r="G7" s="37">
        <v>0</v>
      </c>
      <c r="H7" s="37" t="s">
        <v>98</v>
      </c>
      <c r="I7" s="37" t="s">
        <v>99</v>
      </c>
      <c r="J7" s="37" t="s">
        <v>100</v>
      </c>
      <c r="K7" s="37" t="s">
        <v>101</v>
      </c>
      <c r="L7" s="37" t="s">
        <v>102</v>
      </c>
      <c r="M7" s="37" t="s">
        <v>103</v>
      </c>
      <c r="N7" s="38" t="s">
        <v>104</v>
      </c>
      <c r="O7" s="38" t="s">
        <v>105</v>
      </c>
      <c r="P7" s="38">
        <v>8.0399999999999991</v>
      </c>
      <c r="Q7" s="38">
        <v>104.17</v>
      </c>
      <c r="R7" s="38">
        <v>3240</v>
      </c>
      <c r="S7" s="38">
        <v>8165</v>
      </c>
      <c r="T7" s="38">
        <v>357.29</v>
      </c>
      <c r="U7" s="38">
        <v>22.85</v>
      </c>
      <c r="V7" s="38">
        <v>654</v>
      </c>
      <c r="W7" s="38">
        <v>0.73</v>
      </c>
      <c r="X7" s="38">
        <v>895.89</v>
      </c>
      <c r="Y7" s="38">
        <v>104.75</v>
      </c>
      <c r="Z7" s="38">
        <v>102.52</v>
      </c>
      <c r="AA7" s="38">
        <v>106.57</v>
      </c>
      <c r="AB7" s="38">
        <v>103.15</v>
      </c>
      <c r="AC7" s="38">
        <v>93.37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4770.78</v>
      </c>
      <c r="BG7" s="38">
        <v>6607.21</v>
      </c>
      <c r="BH7" s="38">
        <v>6857.95</v>
      </c>
      <c r="BI7" s="38">
        <v>6292.73</v>
      </c>
      <c r="BJ7" s="38">
        <v>5331</v>
      </c>
      <c r="BK7" s="38">
        <v>1436</v>
      </c>
      <c r="BL7" s="38">
        <v>1434.89</v>
      </c>
      <c r="BM7" s="38">
        <v>1298.9100000000001</v>
      </c>
      <c r="BN7" s="38">
        <v>1243.71</v>
      </c>
      <c r="BO7" s="38">
        <v>1194.1500000000001</v>
      </c>
      <c r="BP7" s="38">
        <v>1209.4000000000001</v>
      </c>
      <c r="BQ7" s="38">
        <v>43</v>
      </c>
      <c r="BR7" s="38">
        <v>42.01</v>
      </c>
      <c r="BS7" s="38">
        <v>46.33</v>
      </c>
      <c r="BT7" s="38">
        <v>38.69</v>
      </c>
      <c r="BU7" s="38">
        <v>36.85</v>
      </c>
      <c r="BV7" s="38">
        <v>66.56</v>
      </c>
      <c r="BW7" s="38">
        <v>66.22</v>
      </c>
      <c r="BX7" s="38">
        <v>69.87</v>
      </c>
      <c r="BY7" s="38">
        <v>74.3</v>
      </c>
      <c r="BZ7" s="38">
        <v>72.260000000000005</v>
      </c>
      <c r="CA7" s="38">
        <v>74.48</v>
      </c>
      <c r="CB7" s="38">
        <v>530.79</v>
      </c>
      <c r="CC7" s="38">
        <v>532.03</v>
      </c>
      <c r="CD7" s="38">
        <v>460.48</v>
      </c>
      <c r="CE7" s="38">
        <v>542.77</v>
      </c>
      <c r="CF7" s="38">
        <v>569.42999999999995</v>
      </c>
      <c r="CG7" s="38">
        <v>244.29</v>
      </c>
      <c r="CH7" s="38">
        <v>246.72</v>
      </c>
      <c r="CI7" s="38">
        <v>234.96</v>
      </c>
      <c r="CJ7" s="38">
        <v>221.81</v>
      </c>
      <c r="CK7" s="38">
        <v>230.02</v>
      </c>
      <c r="CL7" s="38">
        <v>219.46</v>
      </c>
      <c r="CM7" s="38">
        <v>8.9499999999999993</v>
      </c>
      <c r="CN7" s="38">
        <v>7.16</v>
      </c>
      <c r="CO7" s="38">
        <v>7.18</v>
      </c>
      <c r="CP7" s="38">
        <v>7.73</v>
      </c>
      <c r="CQ7" s="38">
        <v>6.91</v>
      </c>
      <c r="CR7" s="38">
        <v>43.58</v>
      </c>
      <c r="CS7" s="38">
        <v>41.35</v>
      </c>
      <c r="CT7" s="38">
        <v>42.9</v>
      </c>
      <c r="CU7" s="38">
        <v>43.36</v>
      </c>
      <c r="CV7" s="38">
        <v>42.56</v>
      </c>
      <c r="CW7" s="38">
        <v>42.82</v>
      </c>
      <c r="CX7" s="38">
        <v>80.849999999999994</v>
      </c>
      <c r="CY7" s="38">
        <v>83.3</v>
      </c>
      <c r="CZ7" s="38">
        <v>85.15</v>
      </c>
      <c r="DA7" s="38">
        <v>58.88</v>
      </c>
      <c r="DB7" s="38">
        <v>57.19</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敏之</cp:lastModifiedBy>
  <cp:lastPrinted>2020-01-21T01:55:42Z</cp:lastPrinted>
  <dcterms:created xsi:type="dcterms:W3CDTF">2019-12-05T05:11:49Z</dcterms:created>
  <dcterms:modified xsi:type="dcterms:W3CDTF">2020-01-28T04:41:48Z</dcterms:modified>
  <cp:category/>
</cp:coreProperties>
</file>