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X:\地域整備部\上下水道課\業務係\各種調査回答H27～\経営比較分析関連\H30年度決算に基づく経営比較分析\"/>
    </mc:Choice>
  </mc:AlternateContent>
  <xr:revisionPtr revIDLastSave="0" documentId="13_ncr:1_{CD9FE77A-1520-4A32-984A-EA3453E2CE7F}" xr6:coauthVersionLast="36" xr6:coauthVersionMax="36" xr10:uidLastSave="{00000000-0000-0000-0000-000000000000}"/>
  <workbookProtection workbookAlgorithmName="SHA-512" workbookHashValue="e/ejvDVqcvtF3FQkVxsFUX/5LKJrGTjTUOeW+2iKxRf07dj6XcGvcS8TJqo+f4qMUPhAFla9nqSX8o+SSR31gw==" workbookSaltValue="j7xPcLEZbptL8x/B8J6Ve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<sst xmlns="http://schemas.openxmlformats.org/spreadsheetml/2006/main" count="228" uniqueCount="114">
  <si>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</si>
  <si>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</si>
  <si>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</si>
  <si>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</si>
  <si>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</si>
  <si>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</si>
  <si>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</si>
  <si>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</si>
  <si>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</si>
  <si>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</si>
  <si>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</si>
  <si>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</si>
  <si>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</si>
  <si>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</si>
  <si>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</si>
  <si>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</si>
  <si>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</si>
  <si>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</si>
  <si>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</si>
  <si>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</si>
  <si>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</si>
  <si>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</si>
  <si>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</si>
  <si>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</si>
  <si>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</si>
  <si>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</si>
  <si>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</si>
  <si>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</si>
  <si>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</si>
  <si>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</si>
  <si>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</si>
  <si>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</si>
  <si>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</si>
  <si>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</si>
  <si>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</si>
  <si>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</si>
  <si>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</si>
  <si>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</si>
  <si>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</si>
  <si>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</si>
  <si>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</si>
  <si>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</si>
  <si>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</si>
  <si>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</si>
  <si>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</si>
  <si>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</si>
  <si>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</si>
  <si>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</si>
  <si>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</si>
  <si>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</si>
  <si>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</si>
  <si>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</si>
  <si>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</si>
  <si>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</si>
  <si>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</si>
  <si>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</si>
  <si>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</si>
  <si>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</si>
  <si>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</si>
  <si>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</si>
  <si>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</si>
  <si>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</si>
  <si>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</si>
  <si>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</si>
  <si>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</si>
  <si>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</si>
  <si>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</si>
  <si>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</si>
  <si>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</si>
  <si>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</si>
  <si>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</si>
  <si>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</si>
  <si>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</si>
  <si>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</si>
  <si>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</si>
  <si>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</si>
  <si>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</si>
  <si>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</si>
  <si>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</si>
  <si>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</si>
  <si>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</si>
  <si>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</si>
  <si>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</si>
  <si>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</si>
  <si>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</si>
  <si>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</si>
  <si>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</si>
  <si>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</si>
  <si>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</si>
  <si>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</si>
  <si>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</si>
  <si>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</si>
  <si>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</si>
  <si>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</si>
  <si>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</si>
  <si>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</si>
  <si>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</si>
  <si>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</si>
  <si>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湯沢町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</si>
  <si>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</si>
  <si>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</si>
  <si>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</si>
  <si>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</si>
  <si>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</si>
  <si>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</si>
  <si>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</si>
  <si>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</si>
  <si>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</si>
  <si>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</si>
  <si>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</si>
  <si>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</si>
  <si>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処理施設に関しては、長寿命化計画を策定し、それに基づいて施設を更新、管理していた。平成30年度に新たにストックマネジメント計画が策定され、計画に基づいて施設の改築・更新を行っていく。
また汚水管渠に関しては、法定耐用年数を超える管渠はありませんが、ストックマネジメント計画に基づき令和元年度から毎年一定区間、点検・調査を行い、優先順位つけて更新計画を立て、適切な管理をしていきます。また、毎年区域ごとに管渠の清掃を行っており、適切な管理ができていると考えられる。</t>
    <rPh sb="47" eb="49">
      <t>フセツ</t>
    </rPh>
    <rPh sb="49" eb="50">
      <t>ゴ</t>
    </rPh>
    <rPh sb="52" eb="53">
      <t>ネン</t>
    </rPh>
    <rPh sb="54" eb="56">
      <t>ケイカ</t>
    </rPh>
    <rPh sb="58" eb="60">
      <t>クカン</t>
    </rPh>
    <rPh sb="77" eb="78">
      <t>モト</t>
    </rPh>
    <rPh sb="80" eb="82">
      <t>レイワ</t>
    </rPh>
    <rPh sb="82" eb="84">
      <t>ガンネン</t>
    </rPh>
    <rPh sb="84" eb="85">
      <t>ド</t>
    </rPh>
    <rPh sb="89" eb="91">
      <t>イッテイ</t>
    </rPh>
    <rPh sb="91" eb="93">
      <t>クカン</t>
    </rPh>
    <rPh sb="94" eb="96">
      <t>テンケン</t>
    </rPh>
    <rPh sb="97" eb="99">
      <t>チョウサ</t>
    </rPh>
    <rPh sb="100" eb="101">
      <t>オコナ</t>
    </rPh>
    <phoneticPr fontId="4"/>
  </si>
  <si>
    <t>供用開始から30年が経過し、処理場や管渠の老朽化に対応する必要性が増してきている。
ストックマネジメント計画に基づいて適切な改築更新を行い、施設の健全度を維持しながら、維持管理費用の節減をしていく必要があると考える。
本来であれば、使用料収入で賄うべき費用を繰入金で充てている状況の改善と財源確保のため、下水道接続の勧奨による接続率向上、並びに使用料徴収率の向上や適正な使用料の設定を目指すなど、経営改善に努めていく必要があると考える。
また、経営戦略の見直しを行い、長期的な視点で事業効率の改善に努めていかなければならないと考える。</t>
    <rPh sb="62" eb="66">
      <t>カイチクコウシン</t>
    </rPh>
    <rPh sb="67" eb="68">
      <t>オコナ</t>
    </rPh>
    <rPh sb="70" eb="72">
      <t>シセツ</t>
    </rPh>
    <rPh sb="73" eb="76">
      <t>ケンゼンド</t>
    </rPh>
    <rPh sb="77" eb="79">
      <t>イジ</t>
    </rPh>
    <rPh sb="84" eb="86">
      <t>イジ</t>
    </rPh>
    <rPh sb="86" eb="88">
      <t>カンリ</t>
    </rPh>
    <rPh sb="88" eb="90">
      <t>ヒヨウ</t>
    </rPh>
    <rPh sb="91" eb="93">
      <t>セツゲン</t>
    </rPh>
    <rPh sb="109" eb="111">
      <t>ホンライ</t>
    </rPh>
    <rPh sb="116" eb="119">
      <t>シヨウリョウ</t>
    </rPh>
    <rPh sb="119" eb="121">
      <t>シュウニュウ</t>
    </rPh>
    <rPh sb="122" eb="123">
      <t>マカナ</t>
    </rPh>
    <rPh sb="126" eb="128">
      <t>ヒヨウ</t>
    </rPh>
    <rPh sb="129" eb="131">
      <t>クリイレ</t>
    </rPh>
    <rPh sb="131" eb="132">
      <t>キン</t>
    </rPh>
    <rPh sb="133" eb="134">
      <t>ア</t>
    </rPh>
    <rPh sb="138" eb="140">
      <t>ジョウキョウ</t>
    </rPh>
    <rPh sb="141" eb="143">
      <t>カイゼン</t>
    </rPh>
    <rPh sb="182" eb="184">
      <t>テキセイ</t>
    </rPh>
    <rPh sb="185" eb="188">
      <t>シヨウリョウ</t>
    </rPh>
    <rPh sb="189" eb="191">
      <t>セッテイ</t>
    </rPh>
    <rPh sb="222" eb="224">
      <t>ケイエイ</t>
    </rPh>
    <rPh sb="224" eb="226">
      <t>センリャク</t>
    </rPh>
    <rPh sb="227" eb="229">
      <t>ミナオ</t>
    </rPh>
    <rPh sb="231" eb="232">
      <t>オコナ</t>
    </rPh>
    <rPh sb="234" eb="236">
      <t>チョウキ</t>
    </rPh>
    <rPh sb="236" eb="237">
      <t>テキ</t>
    </rPh>
    <rPh sb="238" eb="240">
      <t>シテン</t>
    </rPh>
    <rPh sb="241" eb="243">
      <t>ジギョウ</t>
    </rPh>
    <rPh sb="243" eb="245">
      <t>コウリツ</t>
    </rPh>
    <rPh sb="246" eb="248">
      <t>カイゼン</t>
    </rPh>
    <rPh sb="249" eb="250">
      <t>ツト</t>
    </rPh>
    <rPh sb="263" eb="264">
      <t>カンガ</t>
    </rPh>
    <phoneticPr fontId="4"/>
  </si>
  <si>
    <t>①収益的収支比率について
H30年度は料金収入は増加したが繰入金が減少したため、収益が悪化した。総費用と整備事業に関する償還金は減少している。引き続き総費用の抑制に努めなければならない。
④企業債残高対象事業規模比率について
類似団体の平均値より低くなっている。今後も施設・設備の改築更新に対する投資は計画的に継続していかなければならない。投資の規模は適切であると考えられる。
⑤経費回収率について
Ｈ29年度に比較して汚水処理費の増加により回収率が悪化した。類似団体平均値を上回ってはいるが、今後は人口減少等による使用料の減少が見込まれることから、更なる汚水処理費の削減が必要と考えられる。
⑥汚水処理原価
汚水処理に係る経費の増加に伴い汚水処理原価が上昇した。今後は有収水量の減少が見込まれることから、更なる維持管理費の削減と処理場施設・設備更新の適正な管理が必要と考えられる。
⑦施設利用率について
当該指標を見ると類似団体平均値と比較して高い利用率となっている。湯沢町は観光地であり季節によって処理量が大きく変動するため、年平均で算出した結果、高い利用率となっていると考えられる。観光シーズン中に関しては処理能力に適した水量が処理されているため、施設規模は適切であると考えられる。
⑧水洗化率について
類似団体平均値に比べると数値は上回ってはいるものの、引き続き下水道接続の勧奨を続け、水洗化率の向上への取組が必要であると考えられる。</t>
    <rPh sb="1" eb="3">
      <t>シュウエキ</t>
    </rPh>
    <rPh sb="3" eb="4">
      <t>テキ</t>
    </rPh>
    <rPh sb="4" eb="6">
      <t>シュウシ</t>
    </rPh>
    <rPh sb="6" eb="8">
      <t>ヒリツ</t>
    </rPh>
    <rPh sb="16" eb="18">
      <t>ネンド</t>
    </rPh>
    <rPh sb="19" eb="21">
      <t>リョウキン</t>
    </rPh>
    <rPh sb="21" eb="23">
      <t>シュウニュウ</t>
    </rPh>
    <rPh sb="24" eb="26">
      <t>ゾウカ</t>
    </rPh>
    <rPh sb="29" eb="31">
      <t>クリイレ</t>
    </rPh>
    <rPh sb="31" eb="32">
      <t>キン</t>
    </rPh>
    <rPh sb="33" eb="35">
      <t>ゲンショウ</t>
    </rPh>
    <rPh sb="40" eb="42">
      <t>シュウエキ</t>
    </rPh>
    <rPh sb="43" eb="45">
      <t>アッカ</t>
    </rPh>
    <rPh sb="48" eb="51">
      <t>ソウヒヨウ</t>
    </rPh>
    <rPh sb="52" eb="54">
      <t>セイビ</t>
    </rPh>
    <rPh sb="54" eb="56">
      <t>ジギョウ</t>
    </rPh>
    <rPh sb="57" eb="58">
      <t>カン</t>
    </rPh>
    <rPh sb="60" eb="63">
      <t>ショウカンキン</t>
    </rPh>
    <rPh sb="64" eb="66">
      <t>ゲンショウ</t>
    </rPh>
    <rPh sb="71" eb="72">
      <t>ヒ</t>
    </rPh>
    <rPh sb="73" eb="74">
      <t>ツヅ</t>
    </rPh>
    <rPh sb="75" eb="78">
      <t>ソウヒヨウ</t>
    </rPh>
    <rPh sb="79" eb="81">
      <t>ヨクセイ</t>
    </rPh>
    <rPh sb="82" eb="83">
      <t>ツト</t>
    </rPh>
    <rPh sb="95" eb="97">
      <t>キギョウ</t>
    </rPh>
    <rPh sb="97" eb="98">
      <t>サイ</t>
    </rPh>
    <rPh sb="98" eb="100">
      <t>ザンダカ</t>
    </rPh>
    <rPh sb="100" eb="102">
      <t>タイショウ</t>
    </rPh>
    <rPh sb="102" eb="104">
      <t>ジギョウ</t>
    </rPh>
    <rPh sb="104" eb="106">
      <t>キボ</t>
    </rPh>
    <rPh sb="106" eb="108">
      <t>ヒリツ</t>
    </rPh>
    <rPh sb="113" eb="115">
      <t>ルイジ</t>
    </rPh>
    <rPh sb="115" eb="117">
      <t>ダンタイ</t>
    </rPh>
    <rPh sb="118" eb="121">
      <t>ヘイキンチ</t>
    </rPh>
    <rPh sb="123" eb="124">
      <t>ヒク</t>
    </rPh>
    <rPh sb="131" eb="133">
      <t>コンゴ</t>
    </rPh>
    <rPh sb="134" eb="136">
      <t>シセツ</t>
    </rPh>
    <rPh sb="137" eb="139">
      <t>セツビ</t>
    </rPh>
    <rPh sb="140" eb="142">
      <t>カイチク</t>
    </rPh>
    <rPh sb="142" eb="144">
      <t>コウシン</t>
    </rPh>
    <rPh sb="145" eb="146">
      <t>タイ</t>
    </rPh>
    <rPh sb="148" eb="150">
      <t>トウシ</t>
    </rPh>
    <rPh sb="151" eb="153">
      <t>ケイカク</t>
    </rPh>
    <rPh sb="153" eb="154">
      <t>テキ</t>
    </rPh>
    <rPh sb="155" eb="157">
      <t>ケイゾク</t>
    </rPh>
    <rPh sb="170" eb="172">
      <t>トウシ</t>
    </rPh>
    <rPh sb="173" eb="175">
      <t>キボ</t>
    </rPh>
    <rPh sb="176" eb="178">
      <t>テキセツ</t>
    </rPh>
    <rPh sb="182" eb="183">
      <t>カンガ</t>
    </rPh>
    <rPh sb="206" eb="208">
      <t>ヒカク</t>
    </rPh>
    <rPh sb="210" eb="212">
      <t>オスイ</t>
    </rPh>
    <rPh sb="212" eb="214">
      <t>ショリ</t>
    </rPh>
    <rPh sb="214" eb="215">
      <t>ヒ</t>
    </rPh>
    <rPh sb="216" eb="218">
      <t>ゾウカ</t>
    </rPh>
    <rPh sb="221" eb="223">
      <t>カイシュウ</t>
    </rPh>
    <rPh sb="223" eb="224">
      <t>リツ</t>
    </rPh>
    <rPh sb="225" eb="227">
      <t>アッカ</t>
    </rPh>
    <rPh sb="230" eb="232">
      <t>ルイジ</t>
    </rPh>
    <rPh sb="232" eb="234">
      <t>ダンタイ</t>
    </rPh>
    <rPh sb="234" eb="237">
      <t>ヘイキンチ</t>
    </rPh>
    <rPh sb="238" eb="240">
      <t>ウワマワ</t>
    </rPh>
    <rPh sb="250" eb="252">
      <t>ジンコウ</t>
    </rPh>
    <rPh sb="252" eb="254">
      <t>ゲンショウ</t>
    </rPh>
    <rPh sb="254" eb="255">
      <t>トウ</t>
    </rPh>
    <rPh sb="305" eb="307">
      <t>オスイ</t>
    </rPh>
    <rPh sb="307" eb="309">
      <t>ショリ</t>
    </rPh>
    <rPh sb="310" eb="311">
      <t>カカ</t>
    </rPh>
    <rPh sb="312" eb="314">
      <t>ケイヒ</t>
    </rPh>
    <rPh sb="315" eb="317">
      <t>ゾウカ</t>
    </rPh>
    <rPh sb="318" eb="319">
      <t>トモナ</t>
    </rPh>
    <rPh sb="320" eb="324">
      <t>オスイショリ</t>
    </rPh>
    <rPh sb="324" eb="326">
      <t>ゲンカ</t>
    </rPh>
    <rPh sb="327" eb="329">
      <t>ジョウショウ</t>
    </rPh>
    <rPh sb="332" eb="334">
      <t>コンゴ</t>
    </rPh>
    <rPh sb="356" eb="358">
      <t>イジ</t>
    </rPh>
    <rPh sb="358" eb="360">
      <t>カンリ</t>
    </rPh>
    <rPh sb="365" eb="368">
      <t>ショリジョウ</t>
    </rPh>
    <rPh sb="368" eb="370">
      <t>シセツ</t>
    </rPh>
    <rPh sb="371" eb="373">
      <t>セツビ</t>
    </rPh>
    <rPh sb="373" eb="375">
      <t>コウシン</t>
    </rPh>
    <rPh sb="376" eb="378">
      <t>テキセイ</t>
    </rPh>
    <rPh sb="379" eb="381">
      <t>カンリ</t>
    </rPh>
    <rPh sb="411" eb="418">
      <t>ルイジダンタイヘイキンチ</t>
    </rPh>
    <rPh sb="419" eb="421">
      <t>ヒカク</t>
    </rPh>
    <rPh sb="423" eb="424">
      <t>タカ</t>
    </rPh>
    <rPh sb="425" eb="427">
      <t>リヨウ</t>
    </rPh>
    <rPh sb="427" eb="428">
      <t>リツ</t>
    </rPh>
    <rPh sb="476" eb="477">
      <t>タカ</t>
    </rPh>
    <rPh sb="478" eb="481">
      <t>リヨウリツ</t>
    </rPh>
    <rPh sb="555" eb="559">
      <t>ルイジダンタイ</t>
    </rPh>
    <rPh sb="559" eb="562">
      <t>ヘイキンチ</t>
    </rPh>
    <rPh sb="563" eb="564">
      <t>クラ</t>
    </rPh>
    <rPh sb="567" eb="569">
      <t>スウチ</t>
    </rPh>
    <rPh sb="570" eb="572">
      <t>ウワマワ</t>
    </rPh>
    <rPh sb="594" eb="595">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</si>
</sst>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71-4F8C-85D0-A19E32B4CDD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4571-4F8C-85D0-A19E32B4CDD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52.29</c:v>
                </c:pt>
                <c:pt idx="1">
                  <c:v>48.6</c:v>
                </c:pt>
                <c:pt idx="2">
                  <c:v>51.64</c:v>
                </c:pt>
                <c:pt idx="3">
                  <c:v>56.73</c:v>
                </c:pt>
                <c:pt idx="4">
                  <c:v>54.63</c:v>
                </c:pt>
              </c:numCache>
            </c:numRef>
          </c:val>
          <c:extLst>
            <c:ext xmlns:c16="http://schemas.microsoft.com/office/drawing/2014/chart" uri="{C3380CC4-5D6E-409C-BE32-E72D297353CC}">
              <c16:uniqueId val="{00000000-2E23-48C2-89C5-A7AC516E7D6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2E23-48C2-89C5-A7AC516E7D6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88.17</c:v>
                </c:pt>
                <c:pt idx="1">
                  <c:v>88.97</c:v>
                </c:pt>
                <c:pt idx="2">
                  <c:v>88.58</c:v>
                </c:pt>
                <c:pt idx="3">
                  <c:v>89.37</c:v>
                </c:pt>
                <c:pt idx="4">
                  <c:v>89</c:v>
                </c:pt>
              </c:numCache>
            </c:numRef>
          </c:val>
          <c:extLst>
            <c:ext xmlns:c16="http://schemas.microsoft.com/office/drawing/2014/chart" uri="{C3380CC4-5D6E-409C-BE32-E72D297353CC}">
              <c16:uniqueId val="{00000000-2514-4182-94E5-7305E02BB66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2514-4182-94E5-7305E02BB66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97.85</c:v>
                </c:pt>
                <c:pt idx="1">
                  <c:v>96.73</c:v>
                </c:pt>
                <c:pt idx="2">
                  <c:v>96.98</c:v>
                </c:pt>
                <c:pt idx="3">
                  <c:v>106.42</c:v>
                </c:pt>
                <c:pt idx="4">
                  <c:v>89.97</c:v>
                </c:pt>
              </c:numCache>
            </c:numRef>
          </c:val>
          <c:extLst>
            <c:ext xmlns:c16="http://schemas.microsoft.com/office/drawing/2014/chart" uri="{C3380CC4-5D6E-409C-BE32-E72D297353CC}">
              <c16:uniqueId val="{00000000-DB0F-409D-99C0-82DA52B6293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0F-409D-99C0-82DA52B6293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3F-4D70-97FB-B42080D0EE9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3F-4D70-97FB-B42080D0EE9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41-452B-AC40-862AB8C3056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41-452B-AC40-862AB8C3056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63-46DE-83C7-60D062118D0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63-46DE-83C7-60D062118D0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87-4B55-8323-FD3D85D106D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87-4B55-8323-FD3D85D106D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1298.08</c:v>
                </c:pt>
                <c:pt idx="1">
                  <c:v>1266.81</c:v>
                </c:pt>
                <c:pt idx="2">
                  <c:v>1119.51</c:v>
                </c:pt>
                <c:pt idx="3">
                  <c:v>1001.44</c:v>
                </c:pt>
                <c:pt idx="4">
                  <c:v>829.3</c:v>
                </c:pt>
              </c:numCache>
            </c:numRef>
          </c:val>
          <c:extLst>
            <c:ext xmlns:c16="http://schemas.microsoft.com/office/drawing/2014/chart" uri="{C3380CC4-5D6E-409C-BE32-E72D297353CC}">
              <c16:uniqueId val="{00000000-827A-4E66-B070-71D9ABE646C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827A-4E66-B070-71D9ABE646C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104.03</c:v>
                </c:pt>
                <c:pt idx="1">
                  <c:v>99.98</c:v>
                </c:pt>
                <c:pt idx="2">
                  <c:v>100.42</c:v>
                </c:pt>
                <c:pt idx="3">
                  <c:v>99.25</c:v>
                </c:pt>
                <c:pt idx="4">
                  <c:v>89.58</c:v>
                </c:pt>
              </c:numCache>
            </c:numRef>
          </c:val>
          <c:extLst>
            <c:ext xmlns:c16="http://schemas.microsoft.com/office/drawing/2014/chart" uri="{C3380CC4-5D6E-409C-BE32-E72D297353CC}">
              <c16:uniqueId val="{00000000-8045-47BE-8DB4-4AF6FBC1A94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8045-47BE-8DB4-4AF6FBC1A94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200.87</c:v>
                </c:pt>
                <c:pt idx="1">
                  <c:v>210.29</c:v>
                </c:pt>
                <c:pt idx="2">
                  <c:v>207.63</c:v>
                </c:pt>
                <c:pt idx="3">
                  <c:v>210.65</c:v>
                </c:pt>
                <c:pt idx="4">
                  <c:v>232.92</c:v>
                </c:pt>
              </c:numCache>
            </c:numRef>
          </c:val>
          <c:extLst>
            <c:ext xmlns:c16="http://schemas.microsoft.com/office/drawing/2014/chart" uri="{C3380CC4-5D6E-409C-BE32-E72D297353CC}">
              <c16:uniqueId val="{00000000-8A60-4818-9196-C63E4793F81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8A60-4818-9196-C63E4793F81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新潟県　湯沢町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8165</v>
      </c>
      <c r="AM8" s="50"/>
      <c r="AN8" s="50"/>
      <c r="AO8" s="50"/>
      <c r="AP8" s="50"/>
      <c r="AQ8" s="50"/>
      <c r="AR8" s="50"/>
      <c r="AS8" s="50"/>
      <c r="AT8" s="45">
        <f>データ!T6</f>
        <v>357.29</v>
      </c>
      <c r="AU8" s="45"/>
      <c r="AV8" s="45"/>
      <c r="AW8" s="45"/>
      <c r="AX8" s="45"/>
      <c r="AY8" s="45"/>
      <c r="AZ8" s="45"/>
      <c r="BA8" s="45"/>
      <c r="BB8" s="45">
        <f>データ!U6</f>
        <v>22.85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76.010000000000005</v>
      </c>
      <c r="Q10" s="45"/>
      <c r="R10" s="45"/>
      <c r="S10" s="45"/>
      <c r="T10" s="45"/>
      <c r="U10" s="45"/>
      <c r="V10" s="45"/>
      <c r="W10" s="45">
        <f>データ!Q6</f>
        <v>62.24</v>
      </c>
      <c r="X10" s="45"/>
      <c r="Y10" s="45"/>
      <c r="Z10" s="45"/>
      <c r="AA10" s="45"/>
      <c r="AB10" s="45"/>
      <c r="AC10" s="45"/>
      <c r="AD10" s="50">
        <f>データ!R6</f>
        <v>3240</v>
      </c>
      <c r="AE10" s="50"/>
      <c r="AF10" s="50"/>
      <c r="AG10" s="50"/>
      <c r="AH10" s="50"/>
      <c r="AI10" s="50"/>
      <c r="AJ10" s="50"/>
      <c r="AK10" s="2"/>
      <c r="AL10" s="50">
        <f>データ!V6</f>
        <v>6183</v>
      </c>
      <c r="AM10" s="50"/>
      <c r="AN10" s="50"/>
      <c r="AO10" s="50"/>
      <c r="AP10" s="50"/>
      <c r="AQ10" s="50"/>
      <c r="AR10" s="50"/>
      <c r="AS10" s="50"/>
      <c r="AT10" s="45">
        <f>データ!W6</f>
        <v>3.06</v>
      </c>
      <c r="AU10" s="45"/>
      <c r="AV10" s="45"/>
      <c r="AW10" s="45"/>
      <c r="AX10" s="45"/>
      <c r="AY10" s="45"/>
      <c r="AZ10" s="45"/>
      <c r="BA10" s="45"/>
      <c r="BB10" s="45">
        <f>データ!X6</f>
        <v>2020.59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113</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4uyUoOnlNs5yyf8EYbch9Xu+fP+aZ7HOa/8Vtb/Au3T2Dfrw9oW3BaWTUM/72ph+QS8d4OF59r5UZbBshVfVDw==" saltValue="qqVfVSCjp5/0rnQUKB7VE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154610</v>
      </c>
      <c r="D6" s="33">
        <f t="shared" si="3"/>
        <v>47</v>
      </c>
      <c r="E6" s="33">
        <f t="shared" si="3"/>
        <v>17</v>
      </c>
      <c r="F6" s="33">
        <f t="shared" si="3"/>
        <v>1</v>
      </c>
      <c r="G6" s="33">
        <f t="shared" si="3"/>
        <v>0</v>
      </c>
      <c r="H6" s="33" t="str">
        <f t="shared" si="3"/>
        <v>新潟県　湯沢町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76.010000000000005</v>
      </c>
      <c r="Q6" s="34">
        <f t="shared" si="3"/>
        <v>62.24</v>
      </c>
      <c r="R6" s="34">
        <f t="shared" si="3"/>
        <v>3240</v>
      </c>
      <c r="S6" s="34">
        <f t="shared" si="3"/>
        <v>8165</v>
      </c>
      <c r="T6" s="34">
        <f t="shared" si="3"/>
        <v>357.29</v>
      </c>
      <c r="U6" s="34">
        <f t="shared" si="3"/>
        <v>22.85</v>
      </c>
      <c r="V6" s="34">
        <f t="shared" si="3"/>
        <v>6183</v>
      </c>
      <c r="W6" s="34">
        <f t="shared" si="3"/>
        <v>3.06</v>
      </c>
      <c r="X6" s="34">
        <f t="shared" si="3"/>
        <v>2020.59</v>
      </c>
      <c r="Y6" s="35">
        <f>IF(Y7="",NA(),Y7)</f>
        <v>97.85</v>
      </c>
      <c r="Z6" s="35">
        <f t="shared" ref="Z6:AH6" si="4">IF(Z7="",NA(),Z7)</f>
        <v>96.73</v>
      </c>
      <c r="AA6" s="35">
        <f t="shared" si="4"/>
        <v>96.98</v>
      </c>
      <c r="AB6" s="35">
        <f t="shared" si="4"/>
        <v>106.42</v>
      </c>
      <c r="AC6" s="35">
        <f t="shared" si="4"/>
        <v>89.97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1298.08</v>
      </c>
      <c r="BG6" s="35">
        <f t="shared" ref="BG6:BO6" si="7">IF(BG7="",NA(),BG7)</f>
        <v>1266.81</v>
      </c>
      <c r="BH6" s="35">
        <f t="shared" si="7"/>
        <v>1119.51</v>
      </c>
      <c r="BI6" s="35">
        <f t="shared" si="7"/>
        <v>1001.44</v>
      </c>
      <c r="BJ6" s="35">
        <f t="shared" si="7"/>
        <v>829.3</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104.03</v>
      </c>
      <c r="BR6" s="35">
        <f t="shared" ref="BR6:BZ6" si="8">IF(BR7="",NA(),BR7)</f>
        <v>99.98</v>
      </c>
      <c r="BS6" s="35">
        <f t="shared" si="8"/>
        <v>100.42</v>
      </c>
      <c r="BT6" s="35">
        <f t="shared" si="8"/>
        <v>99.25</v>
      </c>
      <c r="BU6" s="35">
        <f t="shared" si="8"/>
        <v>89.58</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200.87</v>
      </c>
      <c r="CC6" s="35">
        <f t="shared" ref="CC6:CK6" si="9">IF(CC7="",NA(),CC7)</f>
        <v>210.29</v>
      </c>
      <c r="CD6" s="35">
        <f t="shared" si="9"/>
        <v>207.63</v>
      </c>
      <c r="CE6" s="35">
        <f t="shared" si="9"/>
        <v>210.65</v>
      </c>
      <c r="CF6" s="35">
        <f t="shared" si="9"/>
        <v>232.92</v>
      </c>
      <c r="CG6" s="35">
        <f t="shared" si="9"/>
        <v>248.89</v>
      </c>
      <c r="CH6" s="35">
        <f t="shared" si="9"/>
        <v>250.84</v>
      </c>
      <c r="CI6" s="35">
        <f t="shared" si="9"/>
        <v>235.61</v>
      </c>
      <c r="CJ6" s="35">
        <f t="shared" si="9"/>
        <v>216.21</v>
      </c>
      <c r="CK6" s="35">
        <f t="shared" si="9"/>
        <v>220.31</v>
      </c>
      <c r="CL6" s="34" t="str">
        <f>IF(CL7="","",IF(CL7="-","【-】","【"&amp;SUBSTITUTE(TEXT(CL7,"#,##0.00"),"-","△")&amp;"】"))</f>
        <v>【136.86】</v>
      </c>
      <c r="CM6" s="35">
        <f>IF(CM7="",NA(),CM7)</f>
        <v>52.29</v>
      </c>
      <c r="CN6" s="35">
        <f t="shared" ref="CN6:CV6" si="10">IF(CN7="",NA(),CN7)</f>
        <v>48.6</v>
      </c>
      <c r="CO6" s="35">
        <f t="shared" si="10"/>
        <v>51.64</v>
      </c>
      <c r="CP6" s="35">
        <f t="shared" si="10"/>
        <v>56.73</v>
      </c>
      <c r="CQ6" s="35">
        <f t="shared" si="10"/>
        <v>54.63</v>
      </c>
      <c r="CR6" s="35">
        <f t="shared" si="10"/>
        <v>49.89</v>
      </c>
      <c r="CS6" s="35">
        <f t="shared" si="10"/>
        <v>49.39</v>
      </c>
      <c r="CT6" s="35">
        <f t="shared" si="10"/>
        <v>49.25</v>
      </c>
      <c r="CU6" s="35">
        <f t="shared" si="10"/>
        <v>50.24</v>
      </c>
      <c r="CV6" s="35">
        <f t="shared" si="10"/>
        <v>49.68</v>
      </c>
      <c r="CW6" s="34" t="str">
        <f>IF(CW7="","",IF(CW7="-","【-】","【"&amp;SUBSTITUTE(TEXT(CW7,"#,##0.00"),"-","△")&amp;"】"))</f>
        <v>【58.98】</v>
      </c>
      <c r="CX6" s="35">
        <f>IF(CX7="",NA(),CX7)</f>
        <v>88.17</v>
      </c>
      <c r="CY6" s="35">
        <f t="shared" ref="CY6:DG6" si="11">IF(CY7="",NA(),CY7)</f>
        <v>88.97</v>
      </c>
      <c r="CZ6" s="35">
        <f t="shared" si="11"/>
        <v>88.58</v>
      </c>
      <c r="DA6" s="35">
        <f t="shared" si="11"/>
        <v>89.37</v>
      </c>
      <c r="DB6" s="35">
        <f t="shared" si="11"/>
        <v>89</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154610</v>
      </c>
      <c r="D7" s="37">
        <v>47</v>
      </c>
      <c r="E7" s="37">
        <v>17</v>
      </c>
      <c r="F7" s="37">
        <v>1</v>
      </c>
      <c r="G7" s="37">
        <v>0</v>
      </c>
      <c r="H7" s="37" t="s">
        <v>98</v>
      </c>
      <c r="I7" s="37" t="s">
        <v>99</v>
      </c>
      <c r="J7" s="37" t="s">
        <v>100</v>
      </c>
      <c r="K7" s="37" t="s">
        <v>101</v>
      </c>
      <c r="L7" s="37" t="s">
        <v>102</v>
      </c>
      <c r="M7" s="37" t="s">
        <v>103</v>
      </c>
      <c r="N7" s="38" t="s">
        <v>104</v>
      </c>
      <c r="O7" s="38" t="s">
        <v>105</v>
      </c>
      <c r="P7" s="38">
        <v>76.010000000000005</v>
      </c>
      <c r="Q7" s="38">
        <v>62.24</v>
      </c>
      <c r="R7" s="38">
        <v>3240</v>
      </c>
      <c r="S7" s="38">
        <v>8165</v>
      </c>
      <c r="T7" s="38">
        <v>357.29</v>
      </c>
      <c r="U7" s="38">
        <v>22.85</v>
      </c>
      <c r="V7" s="38">
        <v>6183</v>
      </c>
      <c r="W7" s="38">
        <v>3.06</v>
      </c>
      <c r="X7" s="38">
        <v>2020.59</v>
      </c>
      <c r="Y7" s="38">
        <v>97.85</v>
      </c>
      <c r="Z7" s="38">
        <v>96.73</v>
      </c>
      <c r="AA7" s="38">
        <v>96.98</v>
      </c>
      <c r="AB7" s="38">
        <v>106.42</v>
      </c>
      <c r="AC7" s="38">
        <v>89.97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1298.08</v>
      </c>
      <c r="BG7" s="38">
        <v>1266.81</v>
      </c>
      <c r="BH7" s="38">
        <v>1119.51</v>
      </c>
      <c r="BI7" s="38">
        <v>1001.44</v>
      </c>
      <c r="BJ7" s="38">
        <v>829.3</v>
      </c>
      <c r="BK7" s="38">
        <v>1203.71</v>
      </c>
      <c r="BL7" s="38">
        <v>1162.3599999999999</v>
      </c>
      <c r="BM7" s="38">
        <v>1047.6500000000001</v>
      </c>
      <c r="BN7" s="38">
        <v>1124.26</v>
      </c>
      <c r="BO7" s="38">
        <v>1048.23</v>
      </c>
      <c r="BP7" s="38">
        <v>682.78</v>
      </c>
      <c r="BQ7" s="38">
        <v>104.03</v>
      </c>
      <c r="BR7" s="38">
        <v>99.98</v>
      </c>
      <c r="BS7" s="38">
        <v>100.42</v>
      </c>
      <c r="BT7" s="38">
        <v>99.25</v>
      </c>
      <c r="BU7" s="38">
        <v>89.58</v>
      </c>
      <c r="BV7" s="38">
        <v>69.739999999999995</v>
      </c>
      <c r="BW7" s="38">
        <v>68.209999999999994</v>
      </c>
      <c r="BX7" s="38">
        <v>74.040000000000006</v>
      </c>
      <c r="BY7" s="38">
        <v>80.58</v>
      </c>
      <c r="BZ7" s="38">
        <v>78.92</v>
      </c>
      <c r="CA7" s="38">
        <v>100.91</v>
      </c>
      <c r="CB7" s="38">
        <v>200.87</v>
      </c>
      <c r="CC7" s="38">
        <v>210.29</v>
      </c>
      <c r="CD7" s="38">
        <v>207.63</v>
      </c>
      <c r="CE7" s="38">
        <v>210.65</v>
      </c>
      <c r="CF7" s="38">
        <v>232.92</v>
      </c>
      <c r="CG7" s="38">
        <v>248.89</v>
      </c>
      <c r="CH7" s="38">
        <v>250.84</v>
      </c>
      <c r="CI7" s="38">
        <v>235.61</v>
      </c>
      <c r="CJ7" s="38">
        <v>216.21</v>
      </c>
      <c r="CK7" s="38">
        <v>220.31</v>
      </c>
      <c r="CL7" s="38">
        <v>136.86000000000001</v>
      </c>
      <c r="CM7" s="38">
        <v>52.29</v>
      </c>
      <c r="CN7" s="38">
        <v>48.6</v>
      </c>
      <c r="CO7" s="38">
        <v>51.64</v>
      </c>
      <c r="CP7" s="38">
        <v>56.73</v>
      </c>
      <c r="CQ7" s="38">
        <v>54.63</v>
      </c>
      <c r="CR7" s="38">
        <v>49.89</v>
      </c>
      <c r="CS7" s="38">
        <v>49.39</v>
      </c>
      <c r="CT7" s="38">
        <v>49.25</v>
      </c>
      <c r="CU7" s="38">
        <v>50.24</v>
      </c>
      <c r="CV7" s="38">
        <v>49.68</v>
      </c>
      <c r="CW7" s="38">
        <v>58.98</v>
      </c>
      <c r="CX7" s="38">
        <v>88.17</v>
      </c>
      <c r="CY7" s="38">
        <v>88.97</v>
      </c>
      <c r="CZ7" s="38">
        <v>88.58</v>
      </c>
      <c r="DA7" s="38">
        <v>89.37</v>
      </c>
      <c r="DB7" s="38">
        <v>89</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敏之</cp:lastModifiedBy>
  <cp:lastPrinted>2020-01-28T04:42:19Z</cp:lastPrinted>
  <dcterms:created xsi:type="dcterms:W3CDTF">2019-12-05T05:03:58Z</dcterms:created>
  <dcterms:modified xsi:type="dcterms:W3CDTF">2020-01-28T04:51:52Z</dcterms:modified>
  <cp:category/>
</cp:coreProperties>
</file>