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総務部\総務課\財政係\財政関係\R06各種報告文書\R07.02.04〆　公営企業に係る経営比較分析表（令和5年度）の分析等について\修正\HP公表\"/>
    </mc:Choice>
  </mc:AlternateContent>
  <xr:revisionPtr revIDLastSave="0" documentId="13_ncr:1_{8B909134-4DC4-407C-A9CE-0BC1AA8E72D5}" xr6:coauthVersionLast="47" xr6:coauthVersionMax="47" xr10:uidLastSave="{00000000-0000-0000-0000-000000000000}"/>
  <workbookProtection workbookAlgorithmName="SHA-512" workbookHashValue="ozcqpr/eNyN4FWwLDvu9lbw+B2ME2tnB6KANEnL7AXQ2S/Oh8qGknT1bhY5J/iYtZBZ1y/+QAyky5ecP546FkA==" workbookSaltValue="uxsyd+dWOmmK6xa7gXSeN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AL10"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<sst xmlns="http://schemas.openxmlformats.org/spreadsheetml/2006/main" count="236" uniqueCount="119">
  <si>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</si>
  <si>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</si>
  <si>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</si>
  <si>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</si>
  <si>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</si>
  <si>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</si>
  <si>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</si>
  <si>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</si>
  <si>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</si>
  <si>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</si>
  <si>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</si>
  <si>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</si>
  <si>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</si>
  <si>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</si>
  <si>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</si>
  <si>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</si>
  <si>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</si>
  <si>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</si>
  <si>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</si>
  <si>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</si>
  <si>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</si>
  <si>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</si>
  <si>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</si>
  <si>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</si>
  <si>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</si>
  <si>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</si>
  <si>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</si>
  <si>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</si>
  <si>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</si>
  <si>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</si>
  <si>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</si>
  <si>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</si>
  <si>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</si>
  <si>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</si>
  <si>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</si>
  <si>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</si>
  <si>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</si>
  <si>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</si>
  <si>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</si>
  <si>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</si>
  <si>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</si>
  <si>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</si>
  <si>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</si>
  <si>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</si>
  <si>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</si>
  <si>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</si>
  <si>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</si>
  <si>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</si>
  <si>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</si>
  <si>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</si>
  <si>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</si>
  <si>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</si>
  <si>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</si>
  <si>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</si>
  <si>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</si>
  <si>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</si>
  <si>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</si>
  <si>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</si>
  <si>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</si>
  <si>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</si>
  <si>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</si>
  <si>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</si>
  <si>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</si>
  <si>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</si>
  <si>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</si>
  <si>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</si>
  <si>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</si>
  <si>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</si>
  <si>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</si>
  <si>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</si>
  <si>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</si>
  <si>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</si>
  <si>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</si>
  <si>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</si>
  <si>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</si>
  <si>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</si>
  <si>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</si>
  <si>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</si>
  <si>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</si>
  <si>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</si>
  <si>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</si>
  <si>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</si>
  <si>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</si>
  <si>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</si>
  <si>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</si>
  <si>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</si>
  <si>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</si>
  <si>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</si>
  <si>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</si>
  <si>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</si>
  <si>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</si>
  <si>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</si>
  <si>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</si>
  <si>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</si>
  <si>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</si>
  <si>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</si>
  <si>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</si>
  <si>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湯沢町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</si>
  <si>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</si>
  <si>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</si>
  <si>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</si>
  <si>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</si>
  <si>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</si>
  <si>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</si>
  <si>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</si>
  <si>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</si>
  <si>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</si>
  <si>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</si>
  <si>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</si>
  <si>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</si>
  <si>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</si>
  <si>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</si>
  <si>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</si>
  <si>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</si>
  <si>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</si>
  <si>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</si>
  <si>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処理施設に関しては、長寿命化計画を策定し、それに基づいて施設を更新・管理していました。平成３０年度に新たにストックマネジメント計画を策定し、この計画に基づいて施設の改築・更新を行うとともに、土樽・松川処理区の公共下水道との統合（令和７年度）を目指し、施設の効率化を進めています。
　汚水管渠に関しては、毎年計画的に管渠の清掃並びに点検を行っており、適切な管理ができていると考えます。</t>
    <rPh sb="89" eb="90">
      <t>オコナ</t>
    </rPh>
    <phoneticPr fontId="4"/>
  </si>
  <si>
    <t>　供用開始から３０年が経過し、処理場や管渠の老朽化に対応する必要性が増してきています。
　ストックマネジメント計画に基づいて適切な改築更新を行い、施設の健全性を維持しながら、維持管理費用の節減をしていく必要があると考えます。土樽・松川処理区統合管渠整備を進め、維持管理費用の節減を行っていきます。
　使用料収入で賄うべき費用を繰入金で補てんしている状況の改善と財源確保のため、下水道接続の勧奨による接続率向上、並びに使用料徴収率の向上や適正な使用料の設定を目指すなど、経営改善に努めていく必要があると考えます。
　また、経営戦略を見直し、長期的な視点で事業効率の改善に努めていかなければならないと考えます。</t>
    <rPh sb="167" eb="168">
      <t>ホ</t>
    </rPh>
    <phoneticPr fontId="4"/>
  </si>
  <si>
    <r>
      <rPr>
        <sz val="9"/>
        <rFont val="ＭＳ ゴシック"/>
        <family val="3"/>
        <charset val="128"/>
      </rPr>
      <t>①収益的収支比率について
　Ｒ５年度は、総費用が減少したため、比率は前年度に比べて改善しています。引き続き総費用の抑制に努めなければならないと考えます。
④企業債残高対事業規模比率について
　指標が類似団体平均値に比べて大きな数値になっています。理由として、当該処理区における下水処理人口が少ないため使用料収入が少額であり、また、平成２９年７月共用開始処理施設の借入を行ったためであると考えます。
⑤経費回収率について
　指標の数値が低いのは、当該処理区における下水処理人口が少ないために年間の有収水量が少量となっていることや下水道接続率がまだ低いことが起因していると考えます。</t>
    </r>
    <r>
      <rPr>
        <sz val="9"/>
        <color theme="1"/>
        <rFont val="ＭＳ ゴシック"/>
        <family val="3"/>
        <charset val="128"/>
      </rPr>
      <t xml:space="preserve">
⑥汚水処理原価について
　類似団体に比べ、指標の数値が高いのは、施設が観光期の処理量に適切な規模であることに対して、当該処理区における下水処理人口が少ないために年間の有収水量が少量となっていることであると考えます。また、下水道接続率がまだ低いことも起因していると考えます。
⑦施設利用率について
　指標を見ると類似団体と比べ、利用率が低い数値となっていますが、湯沢町は観光地であり季節により処理量が大きく変動します。そのため、年平均で算出した結果、低い数値となっていると考えます。観光シーズン中に関しては処理能力に適した水量が処理されているため、施設規模は適切であると考えます。
⑧水洗化率について
　類似団体に比べ、指標の数値が低いのは、平成２９年７月供用開始処理施設の下水道接続率が未だ低いことに起因しています。引き続き下水道接続の勧奨を継続し、水洗化率向上への取組が必要があると考えます。</t>
    </r>
    <rPh sb="318" eb="319">
      <t>ルイ</t>
    </rPh>
    <rPh sb="319" eb="320">
      <t>ニ</t>
    </rPh>
    <rPh sb="320" eb="322">
      <t>ダンタイ</t>
    </rPh>
    <rPh sb="323" eb="324">
      <t>クラ</t>
    </rPh>
    <rPh sb="460" eb="461">
      <t>ルイ</t>
    </rPh>
    <rPh sb="461" eb="462">
      <t>ニ</t>
    </rPh>
    <rPh sb="462" eb="464">
      <t>ダンタイ</t>
    </rPh>
    <rPh sb="465" eb="466">
      <t>クラ</t>
    </rPh>
    <rPh sb="606" eb="607">
      <t>ルイ</t>
    </rPh>
    <rPh sb="607" eb="608">
      <t>ニ</t>
    </rPh>
    <rPh sb="608" eb="610">
      <t>ダンタイ</t>
    </rPh>
    <rPh sb="611" eb="612">
      <t>クラ</t>
    </rPh>
    <rPh sb="617" eb="619">
      <t>キョウヨウ</t>
    </rPh>
    <rPh sb="648" eb="649">
      <t>イマ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</si>
</sst>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9"/>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2D-4C7C-8F46-ECE05549B57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0.17</c:v>
                </c:pt>
              </c:numCache>
            </c:numRef>
          </c:val>
          <c:smooth val="0"/>
          <c:extLst>
            <c:ext xmlns:c16="http://schemas.microsoft.com/office/drawing/2014/chart" uri="{C3380CC4-5D6E-409C-BE32-E72D297353CC}">
              <c16:uniqueId val="{00000001-4A2D-4C7C-8F46-ECE05549B57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12.41</c:v>
                </c:pt>
                <c:pt idx="1">
                  <c:v>8.6199999999999992</c:v>
                </c:pt>
                <c:pt idx="2">
                  <c:v>10.18</c:v>
                </c:pt>
                <c:pt idx="3">
                  <c:v>12.09</c:v>
                </c:pt>
                <c:pt idx="4">
                  <c:v>11.03</c:v>
                </c:pt>
              </c:numCache>
            </c:numRef>
          </c:val>
          <c:extLst>
            <c:ext xmlns:c16="http://schemas.microsoft.com/office/drawing/2014/chart" uri="{C3380CC4-5D6E-409C-BE32-E72D297353CC}">
              <c16:uniqueId val="{00000000-60AB-4849-B981-5BBC24B1D02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45.6</c:v>
                </c:pt>
              </c:numCache>
            </c:numRef>
          </c:val>
          <c:smooth val="0"/>
          <c:extLst>
            <c:ext xmlns:c16="http://schemas.microsoft.com/office/drawing/2014/chart" uri="{C3380CC4-5D6E-409C-BE32-E72D297353CC}">
              <c16:uniqueId val="{00000001-60AB-4849-B981-5BBC24B1D02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62.31</c:v>
                </c:pt>
                <c:pt idx="1">
                  <c:v>64.87</c:v>
                </c:pt>
                <c:pt idx="2">
                  <c:v>65.91</c:v>
                </c:pt>
                <c:pt idx="3">
                  <c:v>68.77</c:v>
                </c:pt>
                <c:pt idx="4">
                  <c:v>74.290000000000006</c:v>
                </c:pt>
              </c:numCache>
            </c:numRef>
          </c:val>
          <c:extLst>
            <c:ext xmlns:c16="http://schemas.microsoft.com/office/drawing/2014/chart" uri="{C3380CC4-5D6E-409C-BE32-E72D297353CC}">
              <c16:uniqueId val="{00000000-F2C2-4001-98D1-BC714615669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88.66</c:v>
                </c:pt>
              </c:numCache>
            </c:numRef>
          </c:val>
          <c:smooth val="0"/>
          <c:extLst>
            <c:ext xmlns:c16="http://schemas.microsoft.com/office/drawing/2014/chart" uri="{C3380CC4-5D6E-409C-BE32-E72D297353CC}">
              <c16:uniqueId val="{00000001-F2C2-4001-98D1-BC714615669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94.85</c:v>
                </c:pt>
                <c:pt idx="1">
                  <c:v>94.88</c:v>
                </c:pt>
                <c:pt idx="2">
                  <c:v>98.23</c:v>
                </c:pt>
                <c:pt idx="3">
                  <c:v>99.25</c:v>
                </c:pt>
                <c:pt idx="4">
                  <c:v>100</c:v>
                </c:pt>
              </c:numCache>
            </c:numRef>
          </c:val>
          <c:extLst>
            <c:ext xmlns:c16="http://schemas.microsoft.com/office/drawing/2014/chart" uri="{C3380CC4-5D6E-409C-BE32-E72D297353CC}">
              <c16:uniqueId val="{00000000-A299-45E1-AB6D-8E7589FC432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99-45E1-AB6D-8E7589FC432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9D-45C8-A174-3F37220E408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9D-45C8-A174-3F37220E408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26-4E4E-95EE-2F0781F839F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26-4E4E-95EE-2F0781F839F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2F-4EE5-9097-65B99EBB9B1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2F-4EE5-9097-65B99EBB9B1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1B-4545-A0FA-CC3BEC5C249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1B-4545-A0FA-CC3BEC5C249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4875.8900000000003</c:v>
                </c:pt>
                <c:pt idx="1">
                  <c:v>5514.76</c:v>
                </c:pt>
                <c:pt idx="2">
                  <c:v>4687.6000000000004</c:v>
                </c:pt>
                <c:pt idx="3">
                  <c:v>4040.62</c:v>
                </c:pt>
                <c:pt idx="4">
                  <c:v>3319.86</c:v>
                </c:pt>
              </c:numCache>
            </c:numRef>
          </c:val>
          <c:extLst>
            <c:ext xmlns:c16="http://schemas.microsoft.com/office/drawing/2014/chart" uri="{C3380CC4-5D6E-409C-BE32-E72D297353CC}">
              <c16:uniqueId val="{00000000-4EB5-47F7-88C1-6846AA0BED0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1141.98</c:v>
                </c:pt>
              </c:numCache>
            </c:numRef>
          </c:val>
          <c:smooth val="0"/>
          <c:extLst>
            <c:ext xmlns:c16="http://schemas.microsoft.com/office/drawing/2014/chart" uri="{C3380CC4-5D6E-409C-BE32-E72D297353CC}">
              <c16:uniqueId val="{00000001-4EB5-47F7-88C1-6846AA0BED0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30.37</c:v>
                </c:pt>
                <c:pt idx="1">
                  <c:v>24.02</c:v>
                </c:pt>
                <c:pt idx="2">
                  <c:v>27.05</c:v>
                </c:pt>
                <c:pt idx="3">
                  <c:v>31.62</c:v>
                </c:pt>
                <c:pt idx="4">
                  <c:v>32.03</c:v>
                </c:pt>
              </c:numCache>
            </c:numRef>
          </c:val>
          <c:extLst>
            <c:ext xmlns:c16="http://schemas.microsoft.com/office/drawing/2014/chart" uri="{C3380CC4-5D6E-409C-BE32-E72D297353CC}">
              <c16:uniqueId val="{00000000-7692-4F23-ABA6-D15256B0B12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82.27</c:v>
                </c:pt>
              </c:numCache>
            </c:numRef>
          </c:val>
          <c:smooth val="0"/>
          <c:extLst>
            <c:ext xmlns:c16="http://schemas.microsoft.com/office/drawing/2014/chart" uri="{C3380CC4-5D6E-409C-BE32-E72D297353CC}">
              <c16:uniqueId val="{00000001-7692-4F23-ABA6-D15256B0B12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690.29</c:v>
                </c:pt>
                <c:pt idx="1">
                  <c:v>920.38</c:v>
                </c:pt>
                <c:pt idx="2">
                  <c:v>766.08</c:v>
                </c:pt>
                <c:pt idx="3">
                  <c:v>635.87</c:v>
                </c:pt>
                <c:pt idx="4">
                  <c:v>555.73</c:v>
                </c:pt>
              </c:numCache>
            </c:numRef>
          </c:val>
          <c:extLst>
            <c:ext xmlns:c16="http://schemas.microsoft.com/office/drawing/2014/chart" uri="{C3380CC4-5D6E-409C-BE32-E72D297353CC}">
              <c16:uniqueId val="{00000000-2274-461E-98A3-CA0BD5ED20E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194.42</c:v>
                </c:pt>
              </c:numCache>
            </c:numRef>
          </c:val>
          <c:smooth val="0"/>
          <c:extLst>
            <c:ext xmlns:c16="http://schemas.microsoft.com/office/drawing/2014/chart" uri="{C3380CC4-5D6E-409C-BE32-E72D297353CC}">
              <c16:uniqueId val="{00000001-2274-461E-98A3-CA0BD5ED20E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新潟県　湯沢町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D1</v>
      </c>
      <c r="X8" s="39"/>
      <c r="Y8" s="39"/>
      <c r="Z8" s="39"/>
      <c r="AA8" s="39"/>
      <c r="AB8" s="39"/>
      <c r="AC8" s="39"/>
      <c r="AD8" s="40" t="str">
        <f>データ!$M$6</f>
        <v>非設置</v>
      </c>
      <c r="AE8" s="40"/>
      <c r="AF8" s="40"/>
      <c r="AG8" s="40"/>
      <c r="AH8" s="40"/>
      <c r="AI8" s="40"/>
      <c r="AJ8" s="40"/>
      <c r="AK8" s="3"/>
      <c r="AL8" s="41">
        <f>データ!S6</f>
        <v>8122</v>
      </c>
      <c r="AM8" s="41"/>
      <c r="AN8" s="41"/>
      <c r="AO8" s="41"/>
      <c r="AP8" s="41"/>
      <c r="AQ8" s="41"/>
      <c r="AR8" s="41"/>
      <c r="AS8" s="41"/>
      <c r="AT8" s="34">
        <f>データ!T6</f>
        <v>357.29</v>
      </c>
      <c r="AU8" s="34"/>
      <c r="AV8" s="34"/>
      <c r="AW8" s="34"/>
      <c r="AX8" s="34"/>
      <c r="AY8" s="34"/>
      <c r="AZ8" s="34"/>
      <c r="BA8" s="34"/>
      <c r="BB8" s="34">
        <f>データ!U6</f>
        <v>22.73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7.38</v>
      </c>
      <c r="Q10" s="34"/>
      <c r="R10" s="34"/>
      <c r="S10" s="34"/>
      <c r="T10" s="34"/>
      <c r="U10" s="34"/>
      <c r="V10" s="34"/>
      <c r="W10" s="34">
        <f>データ!Q6</f>
        <v>124.69</v>
      </c>
      <c r="X10" s="34"/>
      <c r="Y10" s="34"/>
      <c r="Z10" s="34"/>
      <c r="AA10" s="34"/>
      <c r="AB10" s="34"/>
      <c r="AC10" s="34"/>
      <c r="AD10" s="41">
        <f>データ!R6</f>
        <v>3300</v>
      </c>
      <c r="AE10" s="41"/>
      <c r="AF10" s="41"/>
      <c r="AG10" s="41"/>
      <c r="AH10" s="41"/>
      <c r="AI10" s="41"/>
      <c r="AJ10" s="41"/>
      <c r="AK10" s="2"/>
      <c r="AL10" s="41">
        <f>データ!V6</f>
        <v>595</v>
      </c>
      <c r="AM10" s="41"/>
      <c r="AN10" s="41"/>
      <c r="AO10" s="41"/>
      <c r="AP10" s="41"/>
      <c r="AQ10" s="41"/>
      <c r="AR10" s="41"/>
      <c r="AS10" s="41"/>
      <c r="AT10" s="34">
        <f>データ!W6</f>
        <v>0.73</v>
      </c>
      <c r="AU10" s="34"/>
      <c r="AV10" s="34"/>
      <c r="AW10" s="34"/>
      <c r="AX10" s="34"/>
      <c r="AY10" s="34"/>
      <c r="AZ10" s="34"/>
      <c r="BA10" s="34"/>
      <c r="BB10" s="34">
        <f>データ!X6</f>
        <v>815.07</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118</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116</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6" t="s">
        <v>117</v>
      </c>
      <c r="BM66" s="77"/>
      <c r="BN66" s="77"/>
      <c r="BO66" s="77"/>
      <c r="BP66" s="77"/>
      <c r="BQ66" s="77"/>
      <c r="BR66" s="77"/>
      <c r="BS66" s="77"/>
      <c r="BT66" s="77"/>
      <c r="BU66" s="77"/>
      <c r="BV66" s="77"/>
      <c r="BW66" s="77"/>
      <c r="BX66" s="77"/>
      <c r="BY66" s="77"/>
      <c r="BZ66" s="7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6"/>
      <c r="BM67" s="77"/>
      <c r="BN67" s="77"/>
      <c r="BO67" s="77"/>
      <c r="BP67" s="77"/>
      <c r="BQ67" s="77"/>
      <c r="BR67" s="77"/>
      <c r="BS67" s="77"/>
      <c r="BT67" s="77"/>
      <c r="BU67" s="77"/>
      <c r="BV67" s="77"/>
      <c r="BW67" s="77"/>
      <c r="BX67" s="77"/>
      <c r="BY67" s="77"/>
      <c r="BZ67" s="7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6"/>
      <c r="BM68" s="77"/>
      <c r="BN68" s="77"/>
      <c r="BO68" s="77"/>
      <c r="BP68" s="77"/>
      <c r="BQ68" s="77"/>
      <c r="BR68" s="77"/>
      <c r="BS68" s="77"/>
      <c r="BT68" s="77"/>
      <c r="BU68" s="77"/>
      <c r="BV68" s="77"/>
      <c r="BW68" s="77"/>
      <c r="BX68" s="77"/>
      <c r="BY68" s="77"/>
      <c r="BZ68" s="7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6"/>
      <c r="BM69" s="77"/>
      <c r="BN69" s="77"/>
      <c r="BO69" s="77"/>
      <c r="BP69" s="77"/>
      <c r="BQ69" s="77"/>
      <c r="BR69" s="77"/>
      <c r="BS69" s="77"/>
      <c r="BT69" s="77"/>
      <c r="BU69" s="77"/>
      <c r="BV69" s="77"/>
      <c r="BW69" s="77"/>
      <c r="BX69" s="77"/>
      <c r="BY69" s="77"/>
      <c r="BZ69" s="7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6"/>
      <c r="BM70" s="77"/>
      <c r="BN70" s="77"/>
      <c r="BO70" s="77"/>
      <c r="BP70" s="77"/>
      <c r="BQ70" s="77"/>
      <c r="BR70" s="77"/>
      <c r="BS70" s="77"/>
      <c r="BT70" s="77"/>
      <c r="BU70" s="77"/>
      <c r="BV70" s="77"/>
      <c r="BW70" s="77"/>
      <c r="BX70" s="77"/>
      <c r="BY70" s="77"/>
      <c r="BZ70" s="7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6"/>
      <c r="BM71" s="77"/>
      <c r="BN71" s="77"/>
      <c r="BO71" s="77"/>
      <c r="BP71" s="77"/>
      <c r="BQ71" s="77"/>
      <c r="BR71" s="77"/>
      <c r="BS71" s="77"/>
      <c r="BT71" s="77"/>
      <c r="BU71" s="77"/>
      <c r="BV71" s="77"/>
      <c r="BW71" s="77"/>
      <c r="BX71" s="77"/>
      <c r="BY71" s="77"/>
      <c r="BZ71" s="7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6"/>
      <c r="BM72" s="77"/>
      <c r="BN72" s="77"/>
      <c r="BO72" s="77"/>
      <c r="BP72" s="77"/>
      <c r="BQ72" s="77"/>
      <c r="BR72" s="77"/>
      <c r="BS72" s="77"/>
      <c r="BT72" s="77"/>
      <c r="BU72" s="77"/>
      <c r="BV72" s="77"/>
      <c r="BW72" s="77"/>
      <c r="BX72" s="77"/>
      <c r="BY72" s="77"/>
      <c r="BZ72" s="7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6"/>
      <c r="BM73" s="77"/>
      <c r="BN73" s="77"/>
      <c r="BO73" s="77"/>
      <c r="BP73" s="77"/>
      <c r="BQ73" s="77"/>
      <c r="BR73" s="77"/>
      <c r="BS73" s="77"/>
      <c r="BT73" s="77"/>
      <c r="BU73" s="77"/>
      <c r="BV73" s="77"/>
      <c r="BW73" s="77"/>
      <c r="BX73" s="77"/>
      <c r="BY73" s="77"/>
      <c r="BZ73" s="7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6"/>
      <c r="BM74" s="77"/>
      <c r="BN74" s="77"/>
      <c r="BO74" s="77"/>
      <c r="BP74" s="77"/>
      <c r="BQ74" s="77"/>
      <c r="BR74" s="77"/>
      <c r="BS74" s="77"/>
      <c r="BT74" s="77"/>
      <c r="BU74" s="77"/>
      <c r="BV74" s="77"/>
      <c r="BW74" s="77"/>
      <c r="BX74" s="77"/>
      <c r="BY74" s="77"/>
      <c r="BZ74" s="7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6"/>
      <c r="BM75" s="77"/>
      <c r="BN75" s="77"/>
      <c r="BO75" s="77"/>
      <c r="BP75" s="77"/>
      <c r="BQ75" s="77"/>
      <c r="BR75" s="77"/>
      <c r="BS75" s="77"/>
      <c r="BT75" s="77"/>
      <c r="BU75" s="77"/>
      <c r="BV75" s="77"/>
      <c r="BW75" s="77"/>
      <c r="BX75" s="77"/>
      <c r="BY75" s="77"/>
      <c r="BZ75" s="7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6"/>
      <c r="BM76" s="77"/>
      <c r="BN76" s="77"/>
      <c r="BO76" s="77"/>
      <c r="BP76" s="77"/>
      <c r="BQ76" s="77"/>
      <c r="BR76" s="77"/>
      <c r="BS76" s="77"/>
      <c r="BT76" s="77"/>
      <c r="BU76" s="77"/>
      <c r="BV76" s="77"/>
      <c r="BW76" s="77"/>
      <c r="BX76" s="77"/>
      <c r="BY76" s="77"/>
      <c r="BZ76" s="7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6"/>
      <c r="BM77" s="77"/>
      <c r="BN77" s="77"/>
      <c r="BO77" s="77"/>
      <c r="BP77" s="77"/>
      <c r="BQ77" s="77"/>
      <c r="BR77" s="77"/>
      <c r="BS77" s="77"/>
      <c r="BT77" s="77"/>
      <c r="BU77" s="77"/>
      <c r="BV77" s="77"/>
      <c r="BW77" s="77"/>
      <c r="BX77" s="77"/>
      <c r="BY77" s="77"/>
      <c r="BZ77" s="7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6"/>
      <c r="BM78" s="77"/>
      <c r="BN78" s="77"/>
      <c r="BO78" s="77"/>
      <c r="BP78" s="77"/>
      <c r="BQ78" s="77"/>
      <c r="BR78" s="77"/>
      <c r="BS78" s="77"/>
      <c r="BT78" s="77"/>
      <c r="BU78" s="77"/>
      <c r="BV78" s="77"/>
      <c r="BW78" s="77"/>
      <c r="BX78" s="77"/>
      <c r="BY78" s="77"/>
      <c r="BZ78" s="7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6"/>
      <c r="BM79" s="77"/>
      <c r="BN79" s="77"/>
      <c r="BO79" s="77"/>
      <c r="BP79" s="77"/>
      <c r="BQ79" s="77"/>
      <c r="BR79" s="77"/>
      <c r="BS79" s="77"/>
      <c r="BT79" s="77"/>
      <c r="BU79" s="77"/>
      <c r="BV79" s="77"/>
      <c r="BW79" s="77"/>
      <c r="BX79" s="77"/>
      <c r="BY79" s="77"/>
      <c r="BZ79" s="7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6"/>
      <c r="BM80" s="77"/>
      <c r="BN80" s="77"/>
      <c r="BO80" s="77"/>
      <c r="BP80" s="77"/>
      <c r="BQ80" s="77"/>
      <c r="BR80" s="77"/>
      <c r="BS80" s="77"/>
      <c r="BT80" s="77"/>
      <c r="BU80" s="77"/>
      <c r="BV80" s="77"/>
      <c r="BW80" s="77"/>
      <c r="BX80" s="77"/>
      <c r="BY80" s="77"/>
      <c r="BZ80" s="7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6"/>
      <c r="BM81" s="77"/>
      <c r="BN81" s="77"/>
      <c r="BO81" s="77"/>
      <c r="BP81" s="77"/>
      <c r="BQ81" s="77"/>
      <c r="BR81" s="77"/>
      <c r="BS81" s="77"/>
      <c r="BT81" s="77"/>
      <c r="BU81" s="77"/>
      <c r="BV81" s="77"/>
      <c r="BW81" s="77"/>
      <c r="BX81" s="77"/>
      <c r="BY81" s="77"/>
      <c r="BZ81" s="7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9"/>
      <c r="BM82" s="80"/>
      <c r="BN82" s="80"/>
      <c r="BO82" s="80"/>
      <c r="BP82" s="80"/>
      <c r="BQ82" s="80"/>
      <c r="BR82" s="80"/>
      <c r="BS82" s="80"/>
      <c r="BT82" s="80"/>
      <c r="BU82" s="80"/>
      <c r="BV82" s="80"/>
      <c r="BW82" s="80"/>
      <c r="BX82" s="80"/>
      <c r="BY82" s="80"/>
      <c r="BZ82" s="81"/>
    </row>
    <row r="83" spans="1:78" x14ac:dyDescent="0.15">
      <c r="C83" s="82" t="s">
        <v>30</v>
      </c>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43</v>
      </c>
      <c r="N86" s="12" t="s">
        <v>43</v>
      </c>
      <c r="O86" s="12" t="str">
        <f>データ!EO6</f>
        <v>【0.11】</v>
      </c>
    </row>
  </sheetData>
  <sheetProtection algorithmName="SHA-512" hashValue="/aNRmWx3PrANwy16Azj4t79/VKnsSia+OMRZ/xS++j91QkbKZ2FMW8oVZw7D9mWXpDNeqj+nbzOXrWS+yvjpxQ==" saltValue="J07chmcUTBysc+a/FWnTM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84" t="s">
        <v>53</v>
      </c>
      <c r="I3" s="85"/>
      <c r="J3" s="85"/>
      <c r="K3" s="85"/>
      <c r="L3" s="85"/>
      <c r="M3" s="85"/>
      <c r="N3" s="85"/>
      <c r="O3" s="85"/>
      <c r="P3" s="85"/>
      <c r="Q3" s="85"/>
      <c r="R3" s="85"/>
      <c r="S3" s="85"/>
      <c r="T3" s="85"/>
      <c r="U3" s="85"/>
      <c r="V3" s="85"/>
      <c r="W3" s="85"/>
      <c r="X3" s="86"/>
      <c r="Y3" s="90" t="s">
        <v>54</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55</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x14ac:dyDescent="0.15">
      <c r="A4" s="14" t="s">
        <v>56</v>
      </c>
      <c r="B4" s="16"/>
      <c r="C4" s="16"/>
      <c r="D4" s="16"/>
      <c r="E4" s="16"/>
      <c r="F4" s="16"/>
      <c r="G4" s="16"/>
      <c r="H4" s="87"/>
      <c r="I4" s="88"/>
      <c r="J4" s="88"/>
      <c r="K4" s="88"/>
      <c r="L4" s="88"/>
      <c r="M4" s="88"/>
      <c r="N4" s="88"/>
      <c r="O4" s="88"/>
      <c r="P4" s="88"/>
      <c r="Q4" s="88"/>
      <c r="R4" s="88"/>
      <c r="S4" s="88"/>
      <c r="T4" s="88"/>
      <c r="U4" s="88"/>
      <c r="V4" s="88"/>
      <c r="W4" s="88"/>
      <c r="X4" s="89"/>
      <c r="Y4" s="83" t="s">
        <v>57</v>
      </c>
      <c r="Z4" s="83"/>
      <c r="AA4" s="83"/>
      <c r="AB4" s="83"/>
      <c r="AC4" s="83"/>
      <c r="AD4" s="83"/>
      <c r="AE4" s="83"/>
      <c r="AF4" s="83"/>
      <c r="AG4" s="83"/>
      <c r="AH4" s="83"/>
      <c r="AI4" s="83"/>
      <c r="AJ4" s="83" t="s">
        <v>58</v>
      </c>
      <c r="AK4" s="83"/>
      <c r="AL4" s="83"/>
      <c r="AM4" s="83"/>
      <c r="AN4" s="83"/>
      <c r="AO4" s="83"/>
      <c r="AP4" s="83"/>
      <c r="AQ4" s="83"/>
      <c r="AR4" s="83"/>
      <c r="AS4" s="83"/>
      <c r="AT4" s="83"/>
      <c r="AU4" s="83" t="s">
        <v>59</v>
      </c>
      <c r="AV4" s="83"/>
      <c r="AW4" s="83"/>
      <c r="AX4" s="83"/>
      <c r="AY4" s="83"/>
      <c r="AZ4" s="83"/>
      <c r="BA4" s="83"/>
      <c r="BB4" s="83"/>
      <c r="BC4" s="83"/>
      <c r="BD4" s="83"/>
      <c r="BE4" s="83"/>
      <c r="BF4" s="83" t="s">
        <v>60</v>
      </c>
      <c r="BG4" s="83"/>
      <c r="BH4" s="83"/>
      <c r="BI4" s="83"/>
      <c r="BJ4" s="83"/>
      <c r="BK4" s="83"/>
      <c r="BL4" s="83"/>
      <c r="BM4" s="83"/>
      <c r="BN4" s="83"/>
      <c r="BO4" s="83"/>
      <c r="BP4" s="83"/>
      <c r="BQ4" s="83" t="s">
        <v>61</v>
      </c>
      <c r="BR4" s="83"/>
      <c r="BS4" s="83"/>
      <c r="BT4" s="83"/>
      <c r="BU4" s="83"/>
      <c r="BV4" s="83"/>
      <c r="BW4" s="83"/>
      <c r="BX4" s="83"/>
      <c r="BY4" s="83"/>
      <c r="BZ4" s="83"/>
      <c r="CA4" s="83"/>
      <c r="CB4" s="83" t="s">
        <v>62</v>
      </c>
      <c r="CC4" s="83"/>
      <c r="CD4" s="83"/>
      <c r="CE4" s="83"/>
      <c r="CF4" s="83"/>
      <c r="CG4" s="83"/>
      <c r="CH4" s="83"/>
      <c r="CI4" s="83"/>
      <c r="CJ4" s="83"/>
      <c r="CK4" s="83"/>
      <c r="CL4" s="83"/>
      <c r="CM4" s="83" t="s">
        <v>63</v>
      </c>
      <c r="CN4" s="83"/>
      <c r="CO4" s="83"/>
      <c r="CP4" s="83"/>
      <c r="CQ4" s="83"/>
      <c r="CR4" s="83"/>
      <c r="CS4" s="83"/>
      <c r="CT4" s="83"/>
      <c r="CU4" s="83"/>
      <c r="CV4" s="83"/>
      <c r="CW4" s="83"/>
      <c r="CX4" s="83" t="s">
        <v>64</v>
      </c>
      <c r="CY4" s="83"/>
      <c r="CZ4" s="83"/>
      <c r="DA4" s="83"/>
      <c r="DB4" s="83"/>
      <c r="DC4" s="83"/>
      <c r="DD4" s="83"/>
      <c r="DE4" s="83"/>
      <c r="DF4" s="83"/>
      <c r="DG4" s="83"/>
      <c r="DH4" s="83"/>
      <c r="DI4" s="83" t="s">
        <v>65</v>
      </c>
      <c r="DJ4" s="83"/>
      <c r="DK4" s="83"/>
      <c r="DL4" s="83"/>
      <c r="DM4" s="83"/>
      <c r="DN4" s="83"/>
      <c r="DO4" s="83"/>
      <c r="DP4" s="83"/>
      <c r="DQ4" s="83"/>
      <c r="DR4" s="83"/>
      <c r="DS4" s="83"/>
      <c r="DT4" s="83" t="s">
        <v>66</v>
      </c>
      <c r="DU4" s="83"/>
      <c r="DV4" s="83"/>
      <c r="DW4" s="83"/>
      <c r="DX4" s="83"/>
      <c r="DY4" s="83"/>
      <c r="DZ4" s="83"/>
      <c r="EA4" s="83"/>
      <c r="EB4" s="83"/>
      <c r="EC4" s="83"/>
      <c r="ED4" s="83"/>
      <c r="EE4" s="83" t="s">
        <v>67</v>
      </c>
      <c r="EF4" s="83"/>
      <c r="EG4" s="83"/>
      <c r="EH4" s="83"/>
      <c r="EI4" s="83"/>
      <c r="EJ4" s="83"/>
      <c r="EK4" s="83"/>
      <c r="EL4" s="83"/>
      <c r="EM4" s="83"/>
      <c r="EN4" s="83"/>
      <c r="EO4" s="83"/>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154610</v>
      </c>
      <c r="D6" s="19">
        <f t="shared" si="3"/>
        <v>47</v>
      </c>
      <c r="E6" s="19">
        <f t="shared" si="3"/>
        <v>17</v>
      </c>
      <c r="F6" s="19">
        <f t="shared" si="3"/>
        <v>4</v>
      </c>
      <c r="G6" s="19">
        <f t="shared" si="3"/>
        <v>0</v>
      </c>
      <c r="H6" s="19" t="str">
        <f t="shared" si="3"/>
        <v>新潟県　湯沢町</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7.38</v>
      </c>
      <c r="Q6" s="20">
        <f t="shared" si="3"/>
        <v>124.69</v>
      </c>
      <c r="R6" s="20">
        <f t="shared" si="3"/>
        <v>3300</v>
      </c>
      <c r="S6" s="20">
        <f t="shared" si="3"/>
        <v>8122</v>
      </c>
      <c r="T6" s="20">
        <f t="shared" si="3"/>
        <v>357.29</v>
      </c>
      <c r="U6" s="20">
        <f t="shared" si="3"/>
        <v>22.73</v>
      </c>
      <c r="V6" s="20">
        <f t="shared" si="3"/>
        <v>595</v>
      </c>
      <c r="W6" s="20">
        <f t="shared" si="3"/>
        <v>0.73</v>
      </c>
      <c r="X6" s="20">
        <f t="shared" si="3"/>
        <v>815.07</v>
      </c>
      <c r="Y6" s="21">
        <f>IF(Y7="",NA(),Y7)</f>
        <v>94.85</v>
      </c>
      <c r="Z6" s="21">
        <f t="shared" ref="Z6:AH6" si="4">IF(Z7="",NA(),Z7)</f>
        <v>94.88</v>
      </c>
      <c r="AA6" s="21">
        <f t="shared" si="4"/>
        <v>98.23</v>
      </c>
      <c r="AB6" s="21">
        <f t="shared" si="4"/>
        <v>99.25</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4875.8900000000003</v>
      </c>
      <c r="BG6" s="21">
        <f t="shared" ref="BG6:BO6" si="7">IF(BG7="",NA(),BG7)</f>
        <v>5514.76</v>
      </c>
      <c r="BH6" s="21">
        <f t="shared" si="7"/>
        <v>4687.6000000000004</v>
      </c>
      <c r="BI6" s="21">
        <f t="shared" si="7"/>
        <v>4040.62</v>
      </c>
      <c r="BJ6" s="21">
        <f t="shared" si="7"/>
        <v>3319.86</v>
      </c>
      <c r="BK6" s="21">
        <f t="shared" si="7"/>
        <v>1206.79</v>
      </c>
      <c r="BL6" s="21">
        <f t="shared" si="7"/>
        <v>1258.43</v>
      </c>
      <c r="BM6" s="21">
        <f t="shared" si="7"/>
        <v>1163.75</v>
      </c>
      <c r="BN6" s="21">
        <f t="shared" si="7"/>
        <v>1195.47</v>
      </c>
      <c r="BO6" s="21">
        <f t="shared" si="7"/>
        <v>1141.98</v>
      </c>
      <c r="BP6" s="20" t="str">
        <f>IF(BP7="","",IF(BP7="-","【-】","【"&amp;SUBSTITUTE(TEXT(BP7,"#,##0.00"),"-","△")&amp;"】"))</f>
        <v>【1,156.82】</v>
      </c>
      <c r="BQ6" s="21">
        <f>IF(BQ7="",NA(),BQ7)</f>
        <v>30.37</v>
      </c>
      <c r="BR6" s="21">
        <f t="shared" ref="BR6:BZ6" si="8">IF(BR7="",NA(),BR7)</f>
        <v>24.02</v>
      </c>
      <c r="BS6" s="21">
        <f t="shared" si="8"/>
        <v>27.05</v>
      </c>
      <c r="BT6" s="21">
        <f t="shared" si="8"/>
        <v>31.62</v>
      </c>
      <c r="BU6" s="21">
        <f t="shared" si="8"/>
        <v>32.03</v>
      </c>
      <c r="BV6" s="21">
        <f t="shared" si="8"/>
        <v>71.84</v>
      </c>
      <c r="BW6" s="21">
        <f t="shared" si="8"/>
        <v>73.36</v>
      </c>
      <c r="BX6" s="21">
        <f t="shared" si="8"/>
        <v>72.599999999999994</v>
      </c>
      <c r="BY6" s="21">
        <f t="shared" si="8"/>
        <v>69.430000000000007</v>
      </c>
      <c r="BZ6" s="21">
        <f t="shared" si="8"/>
        <v>82.27</v>
      </c>
      <c r="CA6" s="20" t="str">
        <f>IF(CA7="","",IF(CA7="-","【-】","【"&amp;SUBSTITUTE(TEXT(CA7,"#,##0.00"),"-","△")&amp;"】"))</f>
        <v>【75.33】</v>
      </c>
      <c r="CB6" s="21">
        <f>IF(CB7="",NA(),CB7)</f>
        <v>690.29</v>
      </c>
      <c r="CC6" s="21">
        <f t="shared" ref="CC6:CK6" si="9">IF(CC7="",NA(),CC7)</f>
        <v>920.38</v>
      </c>
      <c r="CD6" s="21">
        <f t="shared" si="9"/>
        <v>766.08</v>
      </c>
      <c r="CE6" s="21">
        <f t="shared" si="9"/>
        <v>635.87</v>
      </c>
      <c r="CF6" s="21">
        <f t="shared" si="9"/>
        <v>555.73</v>
      </c>
      <c r="CG6" s="21">
        <f t="shared" si="9"/>
        <v>228.47</v>
      </c>
      <c r="CH6" s="21">
        <f t="shared" si="9"/>
        <v>224.88</v>
      </c>
      <c r="CI6" s="21">
        <f t="shared" si="9"/>
        <v>228.64</v>
      </c>
      <c r="CJ6" s="21">
        <f t="shared" si="9"/>
        <v>239.46</v>
      </c>
      <c r="CK6" s="21">
        <f t="shared" si="9"/>
        <v>194.42</v>
      </c>
      <c r="CL6" s="20" t="str">
        <f>IF(CL7="","",IF(CL7="-","【-】","【"&amp;SUBSTITUTE(TEXT(CL7,"#,##0.00"),"-","△")&amp;"】"))</f>
        <v>【215.73】</v>
      </c>
      <c r="CM6" s="21">
        <f>IF(CM7="",NA(),CM7)</f>
        <v>12.41</v>
      </c>
      <c r="CN6" s="21">
        <f t="shared" ref="CN6:CV6" si="10">IF(CN7="",NA(),CN7)</f>
        <v>8.6199999999999992</v>
      </c>
      <c r="CO6" s="21">
        <f t="shared" si="10"/>
        <v>10.18</v>
      </c>
      <c r="CP6" s="21">
        <f t="shared" si="10"/>
        <v>12.09</v>
      </c>
      <c r="CQ6" s="21">
        <f t="shared" si="10"/>
        <v>11.03</v>
      </c>
      <c r="CR6" s="21">
        <f t="shared" si="10"/>
        <v>42.47</v>
      </c>
      <c r="CS6" s="21">
        <f t="shared" si="10"/>
        <v>42.4</v>
      </c>
      <c r="CT6" s="21">
        <f t="shared" si="10"/>
        <v>42.28</v>
      </c>
      <c r="CU6" s="21">
        <f t="shared" si="10"/>
        <v>41.06</v>
      </c>
      <c r="CV6" s="21">
        <f t="shared" si="10"/>
        <v>45.6</v>
      </c>
      <c r="CW6" s="20" t="str">
        <f>IF(CW7="","",IF(CW7="-","【-】","【"&amp;SUBSTITUTE(TEXT(CW7,"#,##0.00"),"-","△")&amp;"】"))</f>
        <v>【43.28】</v>
      </c>
      <c r="CX6" s="21">
        <f>IF(CX7="",NA(),CX7)</f>
        <v>62.31</v>
      </c>
      <c r="CY6" s="21">
        <f t="shared" ref="CY6:DG6" si="11">IF(CY7="",NA(),CY7)</f>
        <v>64.87</v>
      </c>
      <c r="CZ6" s="21">
        <f t="shared" si="11"/>
        <v>65.91</v>
      </c>
      <c r="DA6" s="21">
        <f t="shared" si="11"/>
        <v>68.77</v>
      </c>
      <c r="DB6" s="21">
        <f t="shared" si="11"/>
        <v>74.290000000000006</v>
      </c>
      <c r="DC6" s="21">
        <f t="shared" si="11"/>
        <v>83.75</v>
      </c>
      <c r="DD6" s="21">
        <f t="shared" si="11"/>
        <v>84.19</v>
      </c>
      <c r="DE6" s="21">
        <f t="shared" si="11"/>
        <v>84.34</v>
      </c>
      <c r="DF6" s="21">
        <f t="shared" si="11"/>
        <v>84.34</v>
      </c>
      <c r="DG6" s="21">
        <f t="shared" si="11"/>
        <v>88.66</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0.17</v>
      </c>
      <c r="EO6" s="20" t="str">
        <f>IF(EO7="","",IF(EO7="-","【-】","【"&amp;SUBSTITUTE(TEXT(EO7,"#,##0.00"),"-","△")&amp;"】"))</f>
        <v>【0.11】</v>
      </c>
    </row>
    <row r="7" spans="1:145" s="22" customFormat="1" x14ac:dyDescent="0.15">
      <c r="A7" s="14"/>
      <c r="B7" s="23">
        <v>2023</v>
      </c>
      <c r="C7" s="23">
        <v>154610</v>
      </c>
      <c r="D7" s="23">
        <v>47</v>
      </c>
      <c r="E7" s="23">
        <v>17</v>
      </c>
      <c r="F7" s="23">
        <v>4</v>
      </c>
      <c r="G7" s="23">
        <v>0</v>
      </c>
      <c r="H7" s="23" t="s">
        <v>97</v>
      </c>
      <c r="I7" s="23" t="s">
        <v>98</v>
      </c>
      <c r="J7" s="23" t="s">
        <v>99</v>
      </c>
      <c r="K7" s="23" t="s">
        <v>100</v>
      </c>
      <c r="L7" s="23" t="s">
        <v>101</v>
      </c>
      <c r="M7" s="23" t="s">
        <v>102</v>
      </c>
      <c r="N7" s="24" t="s">
        <v>103</v>
      </c>
      <c r="O7" s="24" t="s">
        <v>104</v>
      </c>
      <c r="P7" s="24">
        <v>7.38</v>
      </c>
      <c r="Q7" s="24">
        <v>124.69</v>
      </c>
      <c r="R7" s="24">
        <v>3300</v>
      </c>
      <c r="S7" s="24">
        <v>8122</v>
      </c>
      <c r="T7" s="24">
        <v>357.29</v>
      </c>
      <c r="U7" s="24">
        <v>22.73</v>
      </c>
      <c r="V7" s="24">
        <v>595</v>
      </c>
      <c r="W7" s="24">
        <v>0.73</v>
      </c>
      <c r="X7" s="24">
        <v>815.07</v>
      </c>
      <c r="Y7" s="24">
        <v>94.85</v>
      </c>
      <c r="Z7" s="24">
        <v>94.88</v>
      </c>
      <c r="AA7" s="24">
        <v>98.23</v>
      </c>
      <c r="AB7" s="24">
        <v>99.25</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4875.8900000000003</v>
      </c>
      <c r="BG7" s="24">
        <v>5514.76</v>
      </c>
      <c r="BH7" s="24">
        <v>4687.6000000000004</v>
      </c>
      <c r="BI7" s="24">
        <v>4040.62</v>
      </c>
      <c r="BJ7" s="24">
        <v>3319.86</v>
      </c>
      <c r="BK7" s="24">
        <v>1206.79</v>
      </c>
      <c r="BL7" s="24">
        <v>1258.43</v>
      </c>
      <c r="BM7" s="24">
        <v>1163.75</v>
      </c>
      <c r="BN7" s="24">
        <v>1195.47</v>
      </c>
      <c r="BO7" s="24">
        <v>1141.98</v>
      </c>
      <c r="BP7" s="24">
        <v>1156.82</v>
      </c>
      <c r="BQ7" s="24">
        <v>30.37</v>
      </c>
      <c r="BR7" s="24">
        <v>24.02</v>
      </c>
      <c r="BS7" s="24">
        <v>27.05</v>
      </c>
      <c r="BT7" s="24">
        <v>31.62</v>
      </c>
      <c r="BU7" s="24">
        <v>32.03</v>
      </c>
      <c r="BV7" s="24">
        <v>71.84</v>
      </c>
      <c r="BW7" s="24">
        <v>73.36</v>
      </c>
      <c r="BX7" s="24">
        <v>72.599999999999994</v>
      </c>
      <c r="BY7" s="24">
        <v>69.430000000000007</v>
      </c>
      <c r="BZ7" s="24">
        <v>82.27</v>
      </c>
      <c r="CA7" s="24">
        <v>75.33</v>
      </c>
      <c r="CB7" s="24">
        <v>690.29</v>
      </c>
      <c r="CC7" s="24">
        <v>920.38</v>
      </c>
      <c r="CD7" s="24">
        <v>766.08</v>
      </c>
      <c r="CE7" s="24">
        <v>635.87</v>
      </c>
      <c r="CF7" s="24">
        <v>555.73</v>
      </c>
      <c r="CG7" s="24">
        <v>228.47</v>
      </c>
      <c r="CH7" s="24">
        <v>224.88</v>
      </c>
      <c r="CI7" s="24">
        <v>228.64</v>
      </c>
      <c r="CJ7" s="24">
        <v>239.46</v>
      </c>
      <c r="CK7" s="24">
        <v>194.42</v>
      </c>
      <c r="CL7" s="24">
        <v>215.73</v>
      </c>
      <c r="CM7" s="24">
        <v>12.41</v>
      </c>
      <c r="CN7" s="24">
        <v>8.6199999999999992</v>
      </c>
      <c r="CO7" s="24">
        <v>10.18</v>
      </c>
      <c r="CP7" s="24">
        <v>12.09</v>
      </c>
      <c r="CQ7" s="24">
        <v>11.03</v>
      </c>
      <c r="CR7" s="24">
        <v>42.47</v>
      </c>
      <c r="CS7" s="24">
        <v>42.4</v>
      </c>
      <c r="CT7" s="24">
        <v>42.28</v>
      </c>
      <c r="CU7" s="24">
        <v>41.06</v>
      </c>
      <c r="CV7" s="24">
        <v>45.6</v>
      </c>
      <c r="CW7" s="24">
        <v>43.28</v>
      </c>
      <c r="CX7" s="24">
        <v>62.31</v>
      </c>
      <c r="CY7" s="24">
        <v>64.87</v>
      </c>
      <c r="CZ7" s="24">
        <v>65.91</v>
      </c>
      <c r="DA7" s="24">
        <v>68.77</v>
      </c>
      <c r="DB7" s="24">
        <v>74.290000000000006</v>
      </c>
      <c r="DC7" s="24">
        <v>83.75</v>
      </c>
      <c r="DD7" s="24">
        <v>84.19</v>
      </c>
      <c r="DE7" s="24">
        <v>84.34</v>
      </c>
      <c r="DF7" s="24">
        <v>84.34</v>
      </c>
      <c r="DG7" s="24">
        <v>88.66</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0.17</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2025-02-03T09:04:16Z</cp:lastPrinted>
  <dcterms:modified xsi:type="dcterms:W3CDTF">2025-03-11T00:13:48Z</dcterms:modified>
</cp:coreProperties>
</file>