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総務部\総務課\財政係\財政関係\R06各種報告文書\R07.02.04〆　公営企業に係る経営比較分析表（令和5年度）の分析等について\修正\HP公表\"/>
    </mc:Choice>
  </mc:AlternateContent>
  <xr:revisionPtr revIDLastSave="0" documentId="13_ncr:1_{99E40155-9E5A-4725-ACD6-49B830C75459}" xr6:coauthVersionLast="47" xr6:coauthVersionMax="47" xr10:uidLastSave="{00000000-0000-0000-0000-000000000000}"/>
  <workbookProtection workbookAlgorithmName="SHA-512" workbookHashValue="mToUGk+UBTjkvqTvvVKcmdYKx6IeJBBDsnlULmFcJ34/kqn4mQTyLovfwU6OX/4ijhgjFcmeDTRl0c92O6mgrw==" workbookSaltValue="4Zv4gxYmJgwyVJjZh7HAc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AD8" i="4"/>
  <c r="I8" i="4"/>
  <c r="B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<sst xmlns="http://schemas.openxmlformats.org/spreadsheetml/2006/main" count="236" uniqueCount="118">
  <si>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</si>
  <si>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</si>
  <si>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</si>
  <si>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</si>
  <si>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</si>
  <si>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</si>
  <si>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</si>
  <si>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</si>
  <si>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</si>
  <si>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</si>
  <si>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</si>
  <si>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</si>
  <si>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</si>
  <si>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</si>
  <si>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</si>
  <si>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</si>
  <si>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</si>
  <si>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</si>
  <si>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</si>
  <si>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</si>
  <si>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</si>
  <si>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</si>
  <si>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</si>
  <si>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</si>
  <si>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</si>
  <si>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</si>
  <si>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</si>
  <si>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</si>
  <si>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</si>
  <si>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</si>
  <si>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</si>
  <si>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</si>
  <si>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</si>
  <si>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</si>
  <si>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</si>
  <si>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</si>
  <si>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</si>
  <si>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</si>
  <si>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</si>
  <si>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</si>
  <si>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</si>
  <si>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</si>
  <si>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</si>
  <si>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</si>
  <si>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</si>
  <si>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</si>
  <si>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</si>
  <si>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</si>
  <si>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</si>
  <si>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</si>
  <si>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</si>
  <si>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</si>
  <si>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</si>
  <si>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</si>
  <si>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</si>
  <si>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</si>
  <si>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</si>
  <si>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</si>
  <si>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</si>
  <si>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</si>
  <si>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</si>
  <si>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</si>
  <si>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</si>
  <si>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</si>
  <si>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</si>
  <si>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</si>
  <si>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</si>
  <si>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</si>
  <si>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</si>
  <si>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</si>
  <si>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</si>
  <si>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</si>
  <si>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</si>
  <si>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</si>
  <si>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</si>
  <si>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</si>
  <si>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</si>
  <si>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</si>
  <si>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</si>
  <si>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</si>
  <si>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</si>
  <si>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</si>
  <si>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</si>
  <si>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</si>
  <si>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</si>
  <si>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</si>
  <si>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</si>
  <si>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</si>
  <si>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</si>
  <si>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</si>
  <si>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</si>
  <si>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</si>
  <si>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</si>
  <si>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</si>
  <si>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</si>
  <si>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</si>
  <si>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</si>
  <si>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</si>
  <si>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</si>
  <si>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</si>
  <si>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</si>
  <si>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</si>
  <si>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</si>
  <si>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</si>
  <si>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</si>
  <si>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</si>
  <si>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</si>
  <si>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</si>
  <si>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</si>
  <si>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</si>
  <si>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</si>
  <si>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</si>
  <si>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</si>
  <si>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</si>
  <si>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</si>
  <si>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処理施設に関しては、長寿命化計画を策定し、それに基づいて施設の更新・管理をしていました。平成３０年度に新たにストックマネジメント計画が策定され、この計画に基づいて施設の改築・更新を行っています。
　汚水管渠に関しては、法定耐用年数を超える管渠はありませんが、ストックマネジメント計画に基づき令和元年度から毎年一定区間の点検・調査を継続して行い、優先順位に配慮した更新計画を立て適切な管理を行っていきます。また、毎年区域ごとに管渠の清掃を行うなど適切な維持管理に努めています。</t>
    <rPh sb="178" eb="180">
      <t>ハイリョ</t>
    </rPh>
    <rPh sb="195" eb="196">
      <t>オコナ</t>
    </rPh>
    <rPh sb="219" eb="220">
      <t>オコナ</t>
    </rPh>
    <rPh sb="226" eb="228">
      <t>イジ</t>
    </rPh>
    <rPh sb="231" eb="232">
      <t>ツト</t>
    </rPh>
    <phoneticPr fontId="4"/>
  </si>
  <si>
    <t>①収益的収支比率について
　Ｒ５年度は、総収益は横ばいですが総費用が減少したため前年度に比べて改善しています。今後も経営の健全性を確保するために引き続き総費用の抑制に努めなければならないと考えます。
④企業債残高対事業規模比率について
　Ｒ５年度は、借入額より償還終了した額が多かったため、前年度に比べて低い数値となっています。今後も計画的に施設・設備の改築更新に対する投資を継続していかなければなりません。比率から投資の規模は適切であると考えます。
⑤経費回収率について
　Ｒ５年度は、前年度に比べて低い数値となっています。今後も、人口減少等による使用料収入の減少が見込まれることから、更なる汚水処理費の削減が必要と考えます。
⑥汚水処理原価について
　Ｒ５年度は、類似団体平均値より高い数値となっています。今後も、人口減少等による有収水量の減少が見込まれることから、更なる維持管理費の削減と処理場施設・設備の更新の適正な管理が必要と考えます。
⑦施設利用率について
　Ｒ５年度は、前年度に比べて低い数値となっています。湯沢町は観光地であり季節により処理量が大きく変動します。観光シーズン中に関しては処理能力に適した水量が処理されているため、施設規模は適切であると考えます。
⑧水洗化率について
　Ｒ５年度は、前年度に比べて低い数値となっています。これは下水道処理区域内からの人口流出等が多かったためと考えられます。引き続き下水道接続の勧奨を継続し、水洗化率向上への取組が必要であると考えます。</t>
    <rPh sb="20" eb="23">
      <t>ソウシュウエキ</t>
    </rPh>
    <rPh sb="24" eb="25">
      <t>ヨコ</t>
    </rPh>
    <rPh sb="30" eb="33">
      <t>ソウヒヨウ</t>
    </rPh>
    <rPh sb="34" eb="36">
      <t>ゲンショウ</t>
    </rPh>
    <rPh sb="47" eb="49">
      <t>カイゼン</t>
    </rPh>
    <rPh sb="55" eb="57">
      <t>コンゴ</t>
    </rPh>
    <rPh sb="58" eb="60">
      <t>ケイエイ</t>
    </rPh>
    <rPh sb="61" eb="64">
      <t>ケンゼンセイ</t>
    </rPh>
    <rPh sb="65" eb="67">
      <t>カクホ</t>
    </rPh>
    <rPh sb="121" eb="123">
      <t>ネンド</t>
    </rPh>
    <rPh sb="125" eb="127">
      <t>カリイレ</t>
    </rPh>
    <rPh sb="127" eb="128">
      <t>ガク</t>
    </rPh>
    <rPh sb="130" eb="134">
      <t>ショウカンシュウリョウ</t>
    </rPh>
    <rPh sb="136" eb="137">
      <t>ガク</t>
    </rPh>
    <rPh sb="138" eb="139">
      <t>オオ</t>
    </rPh>
    <rPh sb="145" eb="148">
      <t>ゼンネンド</t>
    </rPh>
    <rPh sb="149" eb="150">
      <t>クラ</t>
    </rPh>
    <rPh sb="152" eb="153">
      <t>ヒク</t>
    </rPh>
    <rPh sb="154" eb="156">
      <t>スウチ</t>
    </rPh>
    <rPh sb="167" eb="170">
      <t>ケイカクテキ</t>
    </rPh>
    <rPh sb="204" eb="206">
      <t>ヒリツ</t>
    </rPh>
    <rPh sb="277" eb="279">
      <t>シュウニュウ</t>
    </rPh>
    <rPh sb="333" eb="334">
      <t>ルイ</t>
    </rPh>
    <rPh sb="334" eb="335">
      <t>ニ</t>
    </rPh>
    <rPh sb="335" eb="337">
      <t>ダンタイ</t>
    </rPh>
    <rPh sb="337" eb="340">
      <t>ヘイキンチ</t>
    </rPh>
    <rPh sb="342" eb="343">
      <t>タカ</t>
    </rPh>
    <rPh sb="344" eb="346">
      <t>スウチ</t>
    </rPh>
    <rPh sb="358" eb="360">
      <t>ジンコウ</t>
    </rPh>
    <rPh sb="360" eb="362">
      <t>ゲンショウ</t>
    </rPh>
    <rPh sb="362" eb="363">
      <t>トウ</t>
    </rPh>
    <phoneticPr fontId="4"/>
  </si>
  <si>
    <t>　供用開始から３５年が経過し、処理場や管渠の老朽化に対応する必要性が増してきています。
　ストックマネジメント計画に基づいて適切な処理場の改築更新を行い、施設の健全度を維持しながら、維持管理費用の節減をしていく必要があると考えます。
　使用料収入で賄うべき費用を繰入金で補てんしている状況の改善と財源確保のため、下水道接続の勧奨による接続率向上、並びに使用料徴収率の向上や適正な使用料の設定を目指すなど、経営改善に努めていく必要があると考えます。
　また、経営戦略の見直しを行い、長期的な視点で事業効率の改善に努めていかなければならないと考えます。</t>
    <rPh sb="135" eb="136">
      <t>ホ</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</si>
</sst>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B1-46B5-8B1D-80D5E73C156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1DB1-46B5-8B1D-80D5E73C156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56.38</c:v>
                </c:pt>
                <c:pt idx="1">
                  <c:v>49.05</c:v>
                </c:pt>
                <c:pt idx="2">
                  <c:v>53.8</c:v>
                </c:pt>
                <c:pt idx="3">
                  <c:v>56.73</c:v>
                </c:pt>
                <c:pt idx="4">
                  <c:v>54.14</c:v>
                </c:pt>
              </c:numCache>
            </c:numRef>
          </c:val>
          <c:extLst>
            <c:ext xmlns:c16="http://schemas.microsoft.com/office/drawing/2014/chart" uri="{C3380CC4-5D6E-409C-BE32-E72D297353CC}">
              <c16:uniqueId val="{00000000-4A26-4559-938C-F90A3A82BCC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4A26-4559-938C-F90A3A82BCC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87.73</c:v>
                </c:pt>
                <c:pt idx="1">
                  <c:v>87.96</c:v>
                </c:pt>
                <c:pt idx="2">
                  <c:v>88.49</c:v>
                </c:pt>
                <c:pt idx="3">
                  <c:v>88.64</c:v>
                </c:pt>
                <c:pt idx="4">
                  <c:v>86.37</c:v>
                </c:pt>
              </c:numCache>
            </c:numRef>
          </c:val>
          <c:extLst>
            <c:ext xmlns:c16="http://schemas.microsoft.com/office/drawing/2014/chart" uri="{C3380CC4-5D6E-409C-BE32-E72D297353CC}">
              <c16:uniqueId val="{00000000-93F0-430E-8363-0104DD76E7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93F0-430E-8363-0104DD76E7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93.66</c:v>
                </c:pt>
                <c:pt idx="1">
                  <c:v>99.98</c:v>
                </c:pt>
                <c:pt idx="2">
                  <c:v>99.2</c:v>
                </c:pt>
                <c:pt idx="3">
                  <c:v>98.25</c:v>
                </c:pt>
                <c:pt idx="4">
                  <c:v>105.21</c:v>
                </c:pt>
              </c:numCache>
            </c:numRef>
          </c:val>
          <c:extLst>
            <c:ext xmlns:c16="http://schemas.microsoft.com/office/drawing/2014/chart" uri="{C3380CC4-5D6E-409C-BE32-E72D297353CC}">
              <c16:uniqueId val="{00000000-A61C-4EA4-9BDB-CFD9C5A846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1C-4EA4-9BDB-CFD9C5A846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73-4FB6-9299-4BCC014E86E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73-4FB6-9299-4BCC014E86E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CB-4EED-B463-0B8135DAC9B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CB-4EED-B463-0B8135DAC9B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C0-4FAC-859B-F140251369E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C0-4FAC-859B-F140251369E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28-45CA-A592-8D8C45E25A0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28-45CA-A592-8D8C45E25A0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744.28</c:v>
                </c:pt>
                <c:pt idx="1">
                  <c:v>746.68</c:v>
                </c:pt>
                <c:pt idx="2">
                  <c:v>632.92999999999995</c:v>
                </c:pt>
                <c:pt idx="3">
                  <c:v>533.66999999999996</c:v>
                </c:pt>
                <c:pt idx="4">
                  <c:v>408.43</c:v>
                </c:pt>
              </c:numCache>
            </c:numRef>
          </c:val>
          <c:extLst>
            <c:ext xmlns:c16="http://schemas.microsoft.com/office/drawing/2014/chart" uri="{C3380CC4-5D6E-409C-BE32-E72D297353CC}">
              <c16:uniqueId val="{00000000-D22A-46B6-AFA7-485EE84C6F4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D22A-46B6-AFA7-485EE84C6F4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95.61</c:v>
                </c:pt>
                <c:pt idx="1">
                  <c:v>87.72</c:v>
                </c:pt>
                <c:pt idx="2">
                  <c:v>94.59</c:v>
                </c:pt>
                <c:pt idx="3">
                  <c:v>100.59</c:v>
                </c:pt>
                <c:pt idx="4">
                  <c:v>98.23</c:v>
                </c:pt>
              </c:numCache>
            </c:numRef>
          </c:val>
          <c:extLst>
            <c:ext xmlns:c16="http://schemas.microsoft.com/office/drawing/2014/chart" uri="{C3380CC4-5D6E-409C-BE32-E72D297353CC}">
              <c16:uniqueId val="{00000000-0BF5-4731-B308-17BBD5387C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0BF5-4731-B308-17BBD5387C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219.15</c:v>
                </c:pt>
                <c:pt idx="1">
                  <c:v>244.08</c:v>
                </c:pt>
                <c:pt idx="2">
                  <c:v>225.99</c:v>
                </c:pt>
                <c:pt idx="3">
                  <c:v>212.17</c:v>
                </c:pt>
                <c:pt idx="4">
                  <c:v>191.5</c:v>
                </c:pt>
              </c:numCache>
            </c:numRef>
          </c:val>
          <c:extLst>
            <c:ext xmlns:c16="http://schemas.microsoft.com/office/drawing/2014/chart" uri="{C3380CC4-5D6E-409C-BE32-E72D297353CC}">
              <c16:uniqueId val="{00000000-C2E1-41AF-B9D7-21798F16AC9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C2E1-41AF-B9D7-21798F16AC9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新潟県　湯沢町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80" t="s">
        <v>9</v>
      </c>
      <c r="BM7" s="81"/>
      <c r="BN7" s="81"/>
      <c r="BO7" s="81"/>
      <c r="BP7" s="81"/>
      <c r="BQ7" s="81"/>
      <c r="BR7" s="81"/>
      <c r="BS7" s="81"/>
      <c r="BT7" s="81"/>
      <c r="BU7" s="81"/>
      <c r="BV7" s="81"/>
      <c r="BW7" s="81"/>
      <c r="BX7" s="81"/>
      <c r="BY7" s="82"/>
    </row>
    <row r="8" spans="1:78" ht="18.75" customHeight="1" x14ac:dyDescent="0.15">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Cd1</v>
      </c>
      <c r="X8" s="76"/>
      <c r="Y8" s="76"/>
      <c r="Z8" s="76"/>
      <c r="AA8" s="76"/>
      <c r="AB8" s="76"/>
      <c r="AC8" s="76"/>
      <c r="AD8" s="77" t="str">
        <f>データ!$M$6</f>
        <v>非設置</v>
      </c>
      <c r="AE8" s="77"/>
      <c r="AF8" s="77"/>
      <c r="AG8" s="77"/>
      <c r="AH8" s="77"/>
      <c r="AI8" s="77"/>
      <c r="AJ8" s="77"/>
      <c r="AK8" s="3"/>
      <c r="AL8" s="50">
        <f>データ!S6</f>
        <v>8122</v>
      </c>
      <c r="AM8" s="50"/>
      <c r="AN8" s="50"/>
      <c r="AO8" s="50"/>
      <c r="AP8" s="50"/>
      <c r="AQ8" s="50"/>
      <c r="AR8" s="50"/>
      <c r="AS8" s="50"/>
      <c r="AT8" s="51">
        <f>データ!T6</f>
        <v>357.29</v>
      </c>
      <c r="AU8" s="51"/>
      <c r="AV8" s="51"/>
      <c r="AW8" s="51"/>
      <c r="AX8" s="51"/>
      <c r="AY8" s="51"/>
      <c r="AZ8" s="51"/>
      <c r="BA8" s="51"/>
      <c r="BB8" s="51">
        <f>データ!U6</f>
        <v>22.73</v>
      </c>
      <c r="BC8" s="51"/>
      <c r="BD8" s="51"/>
      <c r="BE8" s="51"/>
      <c r="BF8" s="51"/>
      <c r="BG8" s="51"/>
      <c r="BH8" s="51"/>
      <c r="BI8" s="51"/>
      <c r="BJ8" s="3"/>
      <c r="BK8" s="3"/>
      <c r="BL8" s="72" t="s">
        <v>10</v>
      </c>
      <c r="BM8" s="73"/>
      <c r="BN8" s="74" t="s">
        <v>11</v>
      </c>
      <c r="BO8" s="74"/>
      <c r="BP8" s="74"/>
      <c r="BQ8" s="74"/>
      <c r="BR8" s="74"/>
      <c r="BS8" s="74"/>
      <c r="BT8" s="74"/>
      <c r="BU8" s="74"/>
      <c r="BV8" s="74"/>
      <c r="BW8" s="74"/>
      <c r="BX8" s="74"/>
      <c r="BY8" s="75"/>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t="str">
        <f>データ!O6</f>
        <v>該当数値なし</v>
      </c>
      <c r="J10" s="51"/>
      <c r="K10" s="51"/>
      <c r="L10" s="51"/>
      <c r="M10" s="51"/>
      <c r="N10" s="51"/>
      <c r="O10" s="51"/>
      <c r="P10" s="51">
        <f>データ!P6</f>
        <v>73.77</v>
      </c>
      <c r="Q10" s="51"/>
      <c r="R10" s="51"/>
      <c r="S10" s="51"/>
      <c r="T10" s="51"/>
      <c r="U10" s="51"/>
      <c r="V10" s="51"/>
      <c r="W10" s="51">
        <f>データ!Q6</f>
        <v>61.02</v>
      </c>
      <c r="X10" s="51"/>
      <c r="Y10" s="51"/>
      <c r="Z10" s="51"/>
      <c r="AA10" s="51"/>
      <c r="AB10" s="51"/>
      <c r="AC10" s="51"/>
      <c r="AD10" s="50">
        <f>データ!R6</f>
        <v>3300</v>
      </c>
      <c r="AE10" s="50"/>
      <c r="AF10" s="50"/>
      <c r="AG10" s="50"/>
      <c r="AH10" s="50"/>
      <c r="AI10" s="50"/>
      <c r="AJ10" s="50"/>
      <c r="AK10" s="2"/>
      <c r="AL10" s="50">
        <f>データ!V6</f>
        <v>5948</v>
      </c>
      <c r="AM10" s="50"/>
      <c r="AN10" s="50"/>
      <c r="AO10" s="50"/>
      <c r="AP10" s="50"/>
      <c r="AQ10" s="50"/>
      <c r="AR10" s="50"/>
      <c r="AS10" s="50"/>
      <c r="AT10" s="51">
        <f>データ!W6</f>
        <v>3.06</v>
      </c>
      <c r="AU10" s="51"/>
      <c r="AV10" s="51"/>
      <c r="AW10" s="51"/>
      <c r="AX10" s="51"/>
      <c r="AY10" s="51"/>
      <c r="AZ10" s="51"/>
      <c r="BA10" s="51"/>
      <c r="BB10" s="51">
        <f>データ!X6</f>
        <v>1943.79</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6" t="s">
        <v>116</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AeZ4fKqwMdVngFL/ihUw8HU932Kr5Dke4YF+DWC3aNSRB2qFFYJg0UosE2ap9Yp+f24WS8gMhdq/Fdcs5OSFrA==" saltValue="L6XHDf2nCcdcmNqYKjO0o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84" t="s">
        <v>53</v>
      </c>
      <c r="I3" s="85"/>
      <c r="J3" s="85"/>
      <c r="K3" s="85"/>
      <c r="L3" s="85"/>
      <c r="M3" s="85"/>
      <c r="N3" s="85"/>
      <c r="O3" s="85"/>
      <c r="P3" s="85"/>
      <c r="Q3" s="85"/>
      <c r="R3" s="85"/>
      <c r="S3" s="85"/>
      <c r="T3" s="85"/>
      <c r="U3" s="85"/>
      <c r="V3" s="85"/>
      <c r="W3" s="85"/>
      <c r="X3" s="86"/>
      <c r="Y3" s="90"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55</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14" t="s">
        <v>56</v>
      </c>
      <c r="B4" s="16"/>
      <c r="C4" s="16"/>
      <c r="D4" s="16"/>
      <c r="E4" s="16"/>
      <c r="F4" s="16"/>
      <c r="G4" s="16"/>
      <c r="H4" s="87"/>
      <c r="I4" s="88"/>
      <c r="J4" s="88"/>
      <c r="K4" s="88"/>
      <c r="L4" s="88"/>
      <c r="M4" s="88"/>
      <c r="N4" s="88"/>
      <c r="O4" s="88"/>
      <c r="P4" s="88"/>
      <c r="Q4" s="88"/>
      <c r="R4" s="88"/>
      <c r="S4" s="88"/>
      <c r="T4" s="88"/>
      <c r="U4" s="88"/>
      <c r="V4" s="88"/>
      <c r="W4" s="88"/>
      <c r="X4" s="89"/>
      <c r="Y4" s="83" t="s">
        <v>57</v>
      </c>
      <c r="Z4" s="83"/>
      <c r="AA4" s="83"/>
      <c r="AB4" s="83"/>
      <c r="AC4" s="83"/>
      <c r="AD4" s="83"/>
      <c r="AE4" s="83"/>
      <c r="AF4" s="83"/>
      <c r="AG4" s="83"/>
      <c r="AH4" s="83"/>
      <c r="AI4" s="83"/>
      <c r="AJ4" s="83" t="s">
        <v>58</v>
      </c>
      <c r="AK4" s="83"/>
      <c r="AL4" s="83"/>
      <c r="AM4" s="83"/>
      <c r="AN4" s="83"/>
      <c r="AO4" s="83"/>
      <c r="AP4" s="83"/>
      <c r="AQ4" s="83"/>
      <c r="AR4" s="83"/>
      <c r="AS4" s="83"/>
      <c r="AT4" s="83"/>
      <c r="AU4" s="83" t="s">
        <v>59</v>
      </c>
      <c r="AV4" s="83"/>
      <c r="AW4" s="83"/>
      <c r="AX4" s="83"/>
      <c r="AY4" s="83"/>
      <c r="AZ4" s="83"/>
      <c r="BA4" s="83"/>
      <c r="BB4" s="83"/>
      <c r="BC4" s="83"/>
      <c r="BD4" s="83"/>
      <c r="BE4" s="83"/>
      <c r="BF4" s="83" t="s">
        <v>60</v>
      </c>
      <c r="BG4" s="83"/>
      <c r="BH4" s="83"/>
      <c r="BI4" s="83"/>
      <c r="BJ4" s="83"/>
      <c r="BK4" s="83"/>
      <c r="BL4" s="83"/>
      <c r="BM4" s="83"/>
      <c r="BN4" s="83"/>
      <c r="BO4" s="83"/>
      <c r="BP4" s="83"/>
      <c r="BQ4" s="83" t="s">
        <v>61</v>
      </c>
      <c r="BR4" s="83"/>
      <c r="BS4" s="83"/>
      <c r="BT4" s="83"/>
      <c r="BU4" s="83"/>
      <c r="BV4" s="83"/>
      <c r="BW4" s="83"/>
      <c r="BX4" s="83"/>
      <c r="BY4" s="83"/>
      <c r="BZ4" s="83"/>
      <c r="CA4" s="83"/>
      <c r="CB4" s="83" t="s">
        <v>62</v>
      </c>
      <c r="CC4" s="83"/>
      <c r="CD4" s="83"/>
      <c r="CE4" s="83"/>
      <c r="CF4" s="83"/>
      <c r="CG4" s="83"/>
      <c r="CH4" s="83"/>
      <c r="CI4" s="83"/>
      <c r="CJ4" s="83"/>
      <c r="CK4" s="83"/>
      <c r="CL4" s="83"/>
      <c r="CM4" s="83" t="s">
        <v>63</v>
      </c>
      <c r="CN4" s="83"/>
      <c r="CO4" s="83"/>
      <c r="CP4" s="83"/>
      <c r="CQ4" s="83"/>
      <c r="CR4" s="83"/>
      <c r="CS4" s="83"/>
      <c r="CT4" s="83"/>
      <c r="CU4" s="83"/>
      <c r="CV4" s="83"/>
      <c r="CW4" s="83"/>
      <c r="CX4" s="83" t="s">
        <v>64</v>
      </c>
      <c r="CY4" s="83"/>
      <c r="CZ4" s="83"/>
      <c r="DA4" s="83"/>
      <c r="DB4" s="83"/>
      <c r="DC4" s="83"/>
      <c r="DD4" s="83"/>
      <c r="DE4" s="83"/>
      <c r="DF4" s="83"/>
      <c r="DG4" s="83"/>
      <c r="DH4" s="83"/>
      <c r="DI4" s="83" t="s">
        <v>65</v>
      </c>
      <c r="DJ4" s="83"/>
      <c r="DK4" s="83"/>
      <c r="DL4" s="83"/>
      <c r="DM4" s="83"/>
      <c r="DN4" s="83"/>
      <c r="DO4" s="83"/>
      <c r="DP4" s="83"/>
      <c r="DQ4" s="83"/>
      <c r="DR4" s="83"/>
      <c r="DS4" s="83"/>
      <c r="DT4" s="83" t="s">
        <v>66</v>
      </c>
      <c r="DU4" s="83"/>
      <c r="DV4" s="83"/>
      <c r="DW4" s="83"/>
      <c r="DX4" s="83"/>
      <c r="DY4" s="83"/>
      <c r="DZ4" s="83"/>
      <c r="EA4" s="83"/>
      <c r="EB4" s="83"/>
      <c r="EC4" s="83"/>
      <c r="ED4" s="83"/>
      <c r="EE4" s="83" t="s">
        <v>67</v>
      </c>
      <c r="EF4" s="83"/>
      <c r="EG4" s="83"/>
      <c r="EH4" s="83"/>
      <c r="EI4" s="83"/>
      <c r="EJ4" s="83"/>
      <c r="EK4" s="83"/>
      <c r="EL4" s="83"/>
      <c r="EM4" s="83"/>
      <c r="EN4" s="83"/>
      <c r="EO4" s="83"/>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154610</v>
      </c>
      <c r="D6" s="19">
        <f t="shared" si="3"/>
        <v>47</v>
      </c>
      <c r="E6" s="19">
        <f t="shared" si="3"/>
        <v>17</v>
      </c>
      <c r="F6" s="19">
        <f t="shared" si="3"/>
        <v>1</v>
      </c>
      <c r="G6" s="19">
        <f t="shared" si="3"/>
        <v>0</v>
      </c>
      <c r="H6" s="19" t="str">
        <f t="shared" si="3"/>
        <v>新潟県　湯沢町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73.77</v>
      </c>
      <c r="Q6" s="20">
        <f t="shared" si="3"/>
        <v>61.02</v>
      </c>
      <c r="R6" s="20">
        <f t="shared" si="3"/>
        <v>3300</v>
      </c>
      <c r="S6" s="20">
        <f t="shared" si="3"/>
        <v>8122</v>
      </c>
      <c r="T6" s="20">
        <f t="shared" si="3"/>
        <v>357.29</v>
      </c>
      <c r="U6" s="20">
        <f t="shared" si="3"/>
        <v>22.73</v>
      </c>
      <c r="V6" s="20">
        <f t="shared" si="3"/>
        <v>5948</v>
      </c>
      <c r="W6" s="20">
        <f t="shared" si="3"/>
        <v>3.06</v>
      </c>
      <c r="X6" s="20">
        <f t="shared" si="3"/>
        <v>1943.79</v>
      </c>
      <c r="Y6" s="21">
        <f>IF(Y7="",NA(),Y7)</f>
        <v>93.66</v>
      </c>
      <c r="Z6" s="21">
        <f t="shared" ref="Z6:AH6" si="4">IF(Z7="",NA(),Z7)</f>
        <v>99.98</v>
      </c>
      <c r="AA6" s="21">
        <f t="shared" si="4"/>
        <v>99.2</v>
      </c>
      <c r="AB6" s="21">
        <f t="shared" si="4"/>
        <v>98.25</v>
      </c>
      <c r="AC6" s="21">
        <f t="shared" si="4"/>
        <v>105.21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744.28</v>
      </c>
      <c r="BG6" s="21">
        <f t="shared" ref="BG6:BO6" si="7">IF(BG7="",NA(),BG7)</f>
        <v>746.68</v>
      </c>
      <c r="BH6" s="21">
        <f t="shared" si="7"/>
        <v>632.92999999999995</v>
      </c>
      <c r="BI6" s="21">
        <f t="shared" si="7"/>
        <v>533.66999999999996</v>
      </c>
      <c r="BJ6" s="21">
        <f t="shared" si="7"/>
        <v>408.43</v>
      </c>
      <c r="BK6" s="21">
        <f t="shared" si="7"/>
        <v>807.75</v>
      </c>
      <c r="BL6" s="21">
        <f t="shared" si="7"/>
        <v>812.92</v>
      </c>
      <c r="BM6" s="21">
        <f t="shared" si="7"/>
        <v>765.48</v>
      </c>
      <c r="BN6" s="21">
        <f t="shared" si="7"/>
        <v>742.08</v>
      </c>
      <c r="BO6" s="21">
        <f t="shared" si="7"/>
        <v>730.84</v>
      </c>
      <c r="BP6" s="20" t="str">
        <f>IF(BP7="","",IF(BP7="-","【-】","【"&amp;SUBSTITUTE(TEXT(BP7,"#,##0.00"),"-","△")&amp;"】"))</f>
        <v>【630.82】</v>
      </c>
      <c r="BQ6" s="21">
        <f>IF(BQ7="",NA(),BQ7)</f>
        <v>95.61</v>
      </c>
      <c r="BR6" s="21">
        <f t="shared" ref="BR6:BZ6" si="8">IF(BR7="",NA(),BR7)</f>
        <v>87.72</v>
      </c>
      <c r="BS6" s="21">
        <f t="shared" si="8"/>
        <v>94.59</v>
      </c>
      <c r="BT6" s="21">
        <f t="shared" si="8"/>
        <v>100.59</v>
      </c>
      <c r="BU6" s="21">
        <f t="shared" si="8"/>
        <v>98.23</v>
      </c>
      <c r="BV6" s="21">
        <f t="shared" si="8"/>
        <v>86.94</v>
      </c>
      <c r="BW6" s="21">
        <f t="shared" si="8"/>
        <v>85.4</v>
      </c>
      <c r="BX6" s="21">
        <f t="shared" si="8"/>
        <v>87.8</v>
      </c>
      <c r="BY6" s="21">
        <f t="shared" si="8"/>
        <v>86.51</v>
      </c>
      <c r="BZ6" s="21">
        <f t="shared" si="8"/>
        <v>89.17</v>
      </c>
      <c r="CA6" s="20" t="str">
        <f>IF(CA7="","",IF(CA7="-","【-】","【"&amp;SUBSTITUTE(TEXT(CA7,"#,##0.00"),"-","△")&amp;"】"))</f>
        <v>【97.81】</v>
      </c>
      <c r="CB6" s="21">
        <f>IF(CB7="",NA(),CB7)</f>
        <v>219.15</v>
      </c>
      <c r="CC6" s="21">
        <f t="shared" ref="CC6:CK6" si="9">IF(CC7="",NA(),CC7)</f>
        <v>244.08</v>
      </c>
      <c r="CD6" s="21">
        <f t="shared" si="9"/>
        <v>225.99</v>
      </c>
      <c r="CE6" s="21">
        <f t="shared" si="9"/>
        <v>212.17</v>
      </c>
      <c r="CF6" s="21">
        <f t="shared" si="9"/>
        <v>191.5</v>
      </c>
      <c r="CG6" s="21">
        <f t="shared" si="9"/>
        <v>179.63</v>
      </c>
      <c r="CH6" s="21">
        <f t="shared" si="9"/>
        <v>188.57</v>
      </c>
      <c r="CI6" s="21">
        <f t="shared" si="9"/>
        <v>187.69</v>
      </c>
      <c r="CJ6" s="21">
        <f t="shared" si="9"/>
        <v>188.24</v>
      </c>
      <c r="CK6" s="21">
        <f t="shared" si="9"/>
        <v>184.85</v>
      </c>
      <c r="CL6" s="20" t="str">
        <f>IF(CL7="","",IF(CL7="-","【-】","【"&amp;SUBSTITUTE(TEXT(CL7,"#,##0.00"),"-","△")&amp;"】"))</f>
        <v>【138.75】</v>
      </c>
      <c r="CM6" s="21">
        <f>IF(CM7="",NA(),CM7)</f>
        <v>56.38</v>
      </c>
      <c r="CN6" s="21">
        <f t="shared" ref="CN6:CV6" si="10">IF(CN7="",NA(),CN7)</f>
        <v>49.05</v>
      </c>
      <c r="CO6" s="21">
        <f t="shared" si="10"/>
        <v>53.8</v>
      </c>
      <c r="CP6" s="21">
        <f t="shared" si="10"/>
        <v>56.73</v>
      </c>
      <c r="CQ6" s="21">
        <f t="shared" si="10"/>
        <v>54.14</v>
      </c>
      <c r="CR6" s="21">
        <f t="shared" si="10"/>
        <v>55.55</v>
      </c>
      <c r="CS6" s="21">
        <f t="shared" si="10"/>
        <v>55.84</v>
      </c>
      <c r="CT6" s="21">
        <f t="shared" si="10"/>
        <v>55.78</v>
      </c>
      <c r="CU6" s="21">
        <f t="shared" si="10"/>
        <v>54.86</v>
      </c>
      <c r="CV6" s="21">
        <f t="shared" si="10"/>
        <v>55.04</v>
      </c>
      <c r="CW6" s="20" t="str">
        <f>IF(CW7="","",IF(CW7="-","【-】","【"&amp;SUBSTITUTE(TEXT(CW7,"#,##0.00"),"-","△")&amp;"】"))</f>
        <v>【58.94】</v>
      </c>
      <c r="CX6" s="21">
        <f>IF(CX7="",NA(),CX7)</f>
        <v>87.73</v>
      </c>
      <c r="CY6" s="21">
        <f t="shared" ref="CY6:DG6" si="11">IF(CY7="",NA(),CY7)</f>
        <v>87.96</v>
      </c>
      <c r="CZ6" s="21">
        <f t="shared" si="11"/>
        <v>88.49</v>
      </c>
      <c r="DA6" s="21">
        <f t="shared" si="11"/>
        <v>88.64</v>
      </c>
      <c r="DB6" s="21">
        <f t="shared" si="11"/>
        <v>86.37</v>
      </c>
      <c r="DC6" s="21">
        <f t="shared" si="11"/>
        <v>91.64</v>
      </c>
      <c r="DD6" s="21">
        <f t="shared" si="11"/>
        <v>92.34</v>
      </c>
      <c r="DE6" s="21">
        <f t="shared" si="11"/>
        <v>91.78</v>
      </c>
      <c r="DF6" s="21">
        <f t="shared" si="11"/>
        <v>91.37</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5" s="22" customFormat="1" x14ac:dyDescent="0.15">
      <c r="A7" s="14"/>
      <c r="B7" s="23">
        <v>2023</v>
      </c>
      <c r="C7" s="23">
        <v>154610</v>
      </c>
      <c r="D7" s="23">
        <v>47</v>
      </c>
      <c r="E7" s="23">
        <v>17</v>
      </c>
      <c r="F7" s="23">
        <v>1</v>
      </c>
      <c r="G7" s="23">
        <v>0</v>
      </c>
      <c r="H7" s="23" t="s">
        <v>97</v>
      </c>
      <c r="I7" s="23" t="s">
        <v>98</v>
      </c>
      <c r="J7" s="23" t="s">
        <v>99</v>
      </c>
      <c r="K7" s="23" t="s">
        <v>100</v>
      </c>
      <c r="L7" s="23" t="s">
        <v>101</v>
      </c>
      <c r="M7" s="23" t="s">
        <v>102</v>
      </c>
      <c r="N7" s="24" t="s">
        <v>103</v>
      </c>
      <c r="O7" s="24" t="s">
        <v>104</v>
      </c>
      <c r="P7" s="24">
        <v>73.77</v>
      </c>
      <c r="Q7" s="24">
        <v>61.02</v>
      </c>
      <c r="R7" s="24">
        <v>3300</v>
      </c>
      <c r="S7" s="24">
        <v>8122</v>
      </c>
      <c r="T7" s="24">
        <v>357.29</v>
      </c>
      <c r="U7" s="24">
        <v>22.73</v>
      </c>
      <c r="V7" s="24">
        <v>5948</v>
      </c>
      <c r="W7" s="24">
        <v>3.06</v>
      </c>
      <c r="X7" s="24">
        <v>1943.79</v>
      </c>
      <c r="Y7" s="24">
        <v>93.66</v>
      </c>
      <c r="Z7" s="24">
        <v>99.98</v>
      </c>
      <c r="AA7" s="24">
        <v>99.2</v>
      </c>
      <c r="AB7" s="24">
        <v>98.25</v>
      </c>
      <c r="AC7" s="24">
        <v>105.21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744.28</v>
      </c>
      <c r="BG7" s="24">
        <v>746.68</v>
      </c>
      <c r="BH7" s="24">
        <v>632.92999999999995</v>
      </c>
      <c r="BI7" s="24">
        <v>533.66999999999996</v>
      </c>
      <c r="BJ7" s="24">
        <v>408.43</v>
      </c>
      <c r="BK7" s="24">
        <v>807.75</v>
      </c>
      <c r="BL7" s="24">
        <v>812.92</v>
      </c>
      <c r="BM7" s="24">
        <v>765.48</v>
      </c>
      <c r="BN7" s="24">
        <v>742.08</v>
      </c>
      <c r="BO7" s="24">
        <v>730.84</v>
      </c>
      <c r="BP7" s="24">
        <v>630.82000000000005</v>
      </c>
      <c r="BQ7" s="24">
        <v>95.61</v>
      </c>
      <c r="BR7" s="24">
        <v>87.72</v>
      </c>
      <c r="BS7" s="24">
        <v>94.59</v>
      </c>
      <c r="BT7" s="24">
        <v>100.59</v>
      </c>
      <c r="BU7" s="24">
        <v>98.23</v>
      </c>
      <c r="BV7" s="24">
        <v>86.94</v>
      </c>
      <c r="BW7" s="24">
        <v>85.4</v>
      </c>
      <c r="BX7" s="24">
        <v>87.8</v>
      </c>
      <c r="BY7" s="24">
        <v>86.51</v>
      </c>
      <c r="BZ7" s="24">
        <v>89.17</v>
      </c>
      <c r="CA7" s="24">
        <v>97.81</v>
      </c>
      <c r="CB7" s="24">
        <v>219.15</v>
      </c>
      <c r="CC7" s="24">
        <v>244.08</v>
      </c>
      <c r="CD7" s="24">
        <v>225.99</v>
      </c>
      <c r="CE7" s="24">
        <v>212.17</v>
      </c>
      <c r="CF7" s="24">
        <v>191.5</v>
      </c>
      <c r="CG7" s="24">
        <v>179.63</v>
      </c>
      <c r="CH7" s="24">
        <v>188.57</v>
      </c>
      <c r="CI7" s="24">
        <v>187.69</v>
      </c>
      <c r="CJ7" s="24">
        <v>188.24</v>
      </c>
      <c r="CK7" s="24">
        <v>184.85</v>
      </c>
      <c r="CL7" s="24">
        <v>138.75</v>
      </c>
      <c r="CM7" s="24">
        <v>56.38</v>
      </c>
      <c r="CN7" s="24">
        <v>49.05</v>
      </c>
      <c r="CO7" s="24">
        <v>53.8</v>
      </c>
      <c r="CP7" s="24">
        <v>56.73</v>
      </c>
      <c r="CQ7" s="24">
        <v>54.14</v>
      </c>
      <c r="CR7" s="24">
        <v>55.55</v>
      </c>
      <c r="CS7" s="24">
        <v>55.84</v>
      </c>
      <c r="CT7" s="24">
        <v>55.78</v>
      </c>
      <c r="CU7" s="24">
        <v>54.86</v>
      </c>
      <c r="CV7" s="24">
        <v>55.04</v>
      </c>
      <c r="CW7" s="24">
        <v>58.94</v>
      </c>
      <c r="CX7" s="24">
        <v>87.73</v>
      </c>
      <c r="CY7" s="24">
        <v>87.96</v>
      </c>
      <c r="CZ7" s="24">
        <v>88.49</v>
      </c>
      <c r="DA7" s="24">
        <v>88.64</v>
      </c>
      <c r="DB7" s="24">
        <v>86.37</v>
      </c>
      <c r="DC7" s="24">
        <v>91.64</v>
      </c>
      <c r="DD7" s="24">
        <v>92.34</v>
      </c>
      <c r="DE7" s="24">
        <v>91.78</v>
      </c>
      <c r="DF7" s="24">
        <v>91.37</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0.09</v>
      </c>
      <c r="EL7" s="24">
        <v>0.1</v>
      </c>
      <c r="EM7" s="24">
        <v>7.0000000000000007E-2</v>
      </c>
      <c r="EN7" s="24">
        <v>0.06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2025-02-03T09:03:15Z</cp:lastPrinted>
  <dcterms:modified xsi:type="dcterms:W3CDTF">2025-03-11T00:13:31Z</dcterms:modified>
</cp:coreProperties>
</file>