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X:\地域整備部\上下水道課\業務係\各種調査(H27～)\経営比較分析関連\R4年度決算に基づく経営比較分析\下水道分\提出(下水道分)\【経営比較分析表】2022_154610_47_1718\"/>
    </mc:Choice>
  </mc:AlternateContent>
  <xr:revisionPtr revIDLastSave="0" documentId="13_ncr:1_{9638CC35-A140-4E04-B48C-1215A144952D}" xr6:coauthVersionLast="36" xr6:coauthVersionMax="36" xr10:uidLastSave="{00000000-0000-0000-0000-000000000000}"/>
  <workbookProtection workbookAlgorithmName="SHA-512" workbookHashValue="ebNv0IrUrbOcUmaBYI93xTpQhPc/mhDnUe4MIdh7h9zlMzj/AV5SlWWdXUneuD+9b51yN5WF7zLjstRbmPq5pQ==" workbookSaltValue="XqVMPuAARPqhwbX4ZAyQG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W10" i="4"/>
  <c r="P10" i="4"/>
  <c r="BB8" i="4"/>
  <c r="AT8" i="4"/>
  <c r="W8" i="4"/>
  <c r="P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<sst xmlns="http://schemas.openxmlformats.org/spreadsheetml/2006/main" count="236" uniqueCount="118">
  <si>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</si>
  <si>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</si>
  <si>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</si>
  <si>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</si>
  <si>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</si>
  <si>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</si>
  <si>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</si>
  <si>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</si>
  <si>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</si>
  <si>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</si>
  <si>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</si>
  <si>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</si>
  <si>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</si>
  <si>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</si>
  <si>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</si>
  <si>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</si>
  <si>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</si>
  <si>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</si>
  <si>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</si>
  <si>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</si>
  <si>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</si>
  <si>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</si>
  <si>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</si>
  <si>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</si>
  <si>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</si>
  <si>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</si>
  <si>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</si>
  <si>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</si>
  <si>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</si>
  <si>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</si>
  <si>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</si>
  <si>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</si>
  <si>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</si>
  <si>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</si>
  <si>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</si>
  <si>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</si>
  <si>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</si>
  <si>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</si>
  <si>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</si>
  <si>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</si>
  <si>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</si>
  <si>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</si>
  <si>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</si>
  <si>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</si>
  <si>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</si>
  <si>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</si>
  <si>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</si>
  <si>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</si>
  <si>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</si>
  <si>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</si>
  <si>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</si>
  <si>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</si>
  <si>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</si>
  <si>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</si>
  <si>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</si>
  <si>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</si>
  <si>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</si>
  <si>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</si>
  <si>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</si>
  <si>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</si>
  <si>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</si>
  <si>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</si>
  <si>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</si>
  <si>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</si>
  <si>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</si>
  <si>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</si>
  <si>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</si>
  <si>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</si>
  <si>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</si>
  <si>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</si>
  <si>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</si>
  <si>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</si>
  <si>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</si>
  <si>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</si>
  <si>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</si>
  <si>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</si>
  <si>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</si>
  <si>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</si>
  <si>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</si>
  <si>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</si>
  <si>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</si>
  <si>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</si>
  <si>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</si>
  <si>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</si>
  <si>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</si>
  <si>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</si>
  <si>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</si>
  <si>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</si>
  <si>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</si>
  <si>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</si>
  <si>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</si>
  <si>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</si>
  <si>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</si>
  <si>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</si>
  <si>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</si>
  <si>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</si>
  <si>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</si>
  <si>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</si>
  <si>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</si>
  <si>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</si>
  <si>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</si>
  <si>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</si>
  <si>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</si>
  <si>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</si>
  <si>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</si>
  <si>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</si>
  <si>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</si>
  <si>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</si>
  <si>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</si>
  <si>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</si>
  <si>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</si>
  <si>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</si>
  <si>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</si>
  <si>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</si>
  <si>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</si>
  <si>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処理施設に関しては、長寿命化計画を策定し、それに基づいて施設を更新・管理していました。平成３０年度に新たにストックマネジメント計画を策定し、この計画に基づいて施設の改築・更新を行うとともに、土樽・松川処理区の公共下水道との統合（令和７年度）を目指し、施設の効率化を進めています。
　汚水管渠に関しては、毎年計画的に管渠の清掃並びに点検を行っており、適切な管理ができていると考えます。</t>
    <rPh sb="89" eb="90">
      <t>オコナ</t>
    </rPh>
    <phoneticPr fontId="4"/>
  </si>
  <si>
    <t>　供用開始から２９年が経過し、処理場や管渠の老朽化に対応する必要性が増してきています。
　ストックマネジメント計画に基づいて適切な改築更新を行い、施設の健全性を維持しながら、維持管理費用の節減をしていく必要があると考えます。土樽・松川処理区統合管渠整備を進め、維持管理費用の節減を行っていきます。
　使用料収入で賄うべき費用を繰入金で補てんしている状況の改善と財源確保のため、下水道接続の勧奨による接続率向上、並びに使用料徴収率の向上や適正な使用料の設定を目指すなど、経営改善に努めていく必要があると考えます。
　また、経営戦略を見直し、長期的な視点で事業効率の改善に努めていかなければならないと考えます。</t>
    <rPh sb="167" eb="168">
      <t>ホ</t>
    </rPh>
    <phoneticPr fontId="4"/>
  </si>
  <si>
    <t>①収益的収支比率について
　Ｒ４年度は、総収益のうち使用料収入が増加したため、比率は前年度に比べて改善しています。引き続き総費用の抑制に努めなければならないと考えます。
④企業債残高対事業規模比率について
　指標が類似団体平均値に比べて大きな数値になっています。理由として、当該処理区における下水処理人口が少ないため使用料収入が少額であり、また、平成２９年７月共用開始処理施設の借入を行ったためであると考えます。
⑤経費回収率について
　指標の数値が低いのは、当該処理区における下水処理人口が少ないために年間の有収水量が少量となっていることや下水道接続率がまだ低いことが起因していると考えます。
⑥汚水処理原価について
　類似団体に比べ、指標の数値が高いのは、施設が観光期の処理量に適切な規模であることに対して、当該処理区における下水処理人口が少ないために年間の有収水量が少量となっていることであると考えます。また、下水道接続率がまだ低いことも起因していると考えます。
⑦施設利用率について
　指標を見ると類似団体と比べ、利用率が低い数値となっていますが、湯沢町は観光地であり季節により処理量が大きく変動します。そのため、年平均で算出した結果、低い数値となっていると考えます。観光シーズン中に関しては処理能力に適した水量が処理されているため、施設規模は適切であると考えます。
⑧水洗化率について
　類似団体に比べ、指標の数値が低いのは、平成２９年７月共用開始処理施設の下水道接続率が未だ低いことに起因しています。引き続き下水道接続の勧奨を継続し、水洗化率向上への取組が必要があると考えます。</t>
    <rPh sb="26" eb="29">
      <t>シヨウリョウ</t>
    </rPh>
    <rPh sb="29" eb="31">
      <t>シュウニュウ</t>
    </rPh>
    <rPh sb="32" eb="34">
      <t>ゾウカ</t>
    </rPh>
    <rPh sb="326" eb="327">
      <t>ルイ</t>
    </rPh>
    <rPh sb="327" eb="328">
      <t>ニ</t>
    </rPh>
    <rPh sb="328" eb="330">
      <t>ダンタイ</t>
    </rPh>
    <rPh sb="331" eb="332">
      <t>クラ</t>
    </rPh>
    <rPh sb="468" eb="469">
      <t>ルイ</t>
    </rPh>
    <rPh sb="469" eb="470">
      <t>ニ</t>
    </rPh>
    <rPh sb="470" eb="472">
      <t>ダンタイ</t>
    </rPh>
    <rPh sb="473" eb="474">
      <t>クラ</t>
    </rPh>
    <rPh sb="614" eb="615">
      <t>ルイ</t>
    </rPh>
    <rPh sb="615" eb="616">
      <t>ニ</t>
    </rPh>
    <rPh sb="616" eb="618">
      <t>ダンタイ</t>
    </rPh>
    <rPh sb="619" eb="620">
      <t>クラ</t>
    </rPh>
    <rPh sb="656" eb="657">
      <t>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</si>
</sst>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F7-40BC-AE4A-A820B52FE9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4F7-40BC-AE4A-A820B52FE9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6.91</c:v>
                </c:pt>
                <c:pt idx="1">
                  <c:v>12.41</c:v>
                </c:pt>
                <c:pt idx="2">
                  <c:v>8.6199999999999992</c:v>
                </c:pt>
                <c:pt idx="3">
                  <c:v>10.18</c:v>
                </c:pt>
                <c:pt idx="4">
                  <c:v>12.09</c:v>
                </c:pt>
              </c:numCache>
            </c:numRef>
          </c:val>
          <c:extLst>
            <c:ext xmlns:c16="http://schemas.microsoft.com/office/drawing/2014/chart" uri="{C3380CC4-5D6E-409C-BE32-E72D297353CC}">
              <c16:uniqueId val="{00000000-FDFC-4CD3-BB8D-3A9BD545B1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FDFC-4CD3-BB8D-3A9BD545B1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57.19</c:v>
                </c:pt>
                <c:pt idx="1">
                  <c:v>62.31</c:v>
                </c:pt>
                <c:pt idx="2">
                  <c:v>64.87</c:v>
                </c:pt>
                <c:pt idx="3">
                  <c:v>65.91</c:v>
                </c:pt>
                <c:pt idx="4">
                  <c:v>68.77</c:v>
                </c:pt>
              </c:numCache>
            </c:numRef>
          </c:val>
          <c:extLst>
            <c:ext xmlns:c16="http://schemas.microsoft.com/office/drawing/2014/chart" uri="{C3380CC4-5D6E-409C-BE32-E72D297353CC}">
              <c16:uniqueId val="{00000000-D867-4D21-A38D-D643E0B15A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D867-4D21-A38D-D643E0B15A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93.37</c:v>
                </c:pt>
                <c:pt idx="1">
                  <c:v>94.85</c:v>
                </c:pt>
                <c:pt idx="2">
                  <c:v>94.88</c:v>
                </c:pt>
                <c:pt idx="3">
                  <c:v>98.23</c:v>
                </c:pt>
                <c:pt idx="4">
                  <c:v>99.25</c:v>
                </c:pt>
              </c:numCache>
            </c:numRef>
          </c:val>
          <c:extLst>
            <c:ext xmlns:c16="http://schemas.microsoft.com/office/drawing/2014/chart" uri="{C3380CC4-5D6E-409C-BE32-E72D297353CC}">
              <c16:uniqueId val="{00000000-61F0-46FB-B686-ACA12F6653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F0-46FB-B686-ACA12F6653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11-404D-A980-9D7EC8F18B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1-404D-A980-9D7EC8F18B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4F-4B67-8D6E-BF5E3B1212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4F-4B67-8D6E-BF5E3B1212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64-43BC-B63F-948D87A552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64-43BC-B63F-948D87A552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9A-4210-BD2A-01FD6444DC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A-4210-BD2A-01FD6444DC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5331</c:v>
                </c:pt>
                <c:pt idx="1">
                  <c:v>4875.8900000000003</c:v>
                </c:pt>
                <c:pt idx="2">
                  <c:v>5514.76</c:v>
                </c:pt>
                <c:pt idx="3">
                  <c:v>4687.6000000000004</c:v>
                </c:pt>
                <c:pt idx="4">
                  <c:v>4040.62</c:v>
                </c:pt>
              </c:numCache>
            </c:numRef>
          </c:val>
          <c:extLst>
            <c:ext xmlns:c16="http://schemas.microsoft.com/office/drawing/2014/chart" uri="{C3380CC4-5D6E-409C-BE32-E72D297353CC}">
              <c16:uniqueId val="{00000000-91E1-41A2-A974-0706727BC46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91E1-41A2-A974-0706727BC46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36.85</c:v>
                </c:pt>
                <c:pt idx="1">
                  <c:v>30.37</c:v>
                </c:pt>
                <c:pt idx="2">
                  <c:v>24.02</c:v>
                </c:pt>
                <c:pt idx="3">
                  <c:v>27.05</c:v>
                </c:pt>
                <c:pt idx="4">
                  <c:v>31.62</c:v>
                </c:pt>
              </c:numCache>
            </c:numRef>
          </c:val>
          <c:extLst>
            <c:ext xmlns:c16="http://schemas.microsoft.com/office/drawing/2014/chart" uri="{C3380CC4-5D6E-409C-BE32-E72D297353CC}">
              <c16:uniqueId val="{00000000-2BFC-44B2-84D0-BC4842520B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2BFC-44B2-84D0-BC4842520B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569.42999999999995</c:v>
                </c:pt>
                <c:pt idx="1">
                  <c:v>690.29</c:v>
                </c:pt>
                <c:pt idx="2">
                  <c:v>920.38</c:v>
                </c:pt>
                <c:pt idx="3">
                  <c:v>766.08</c:v>
                </c:pt>
                <c:pt idx="4">
                  <c:v>635.87</c:v>
                </c:pt>
              </c:numCache>
            </c:numRef>
          </c:val>
          <c:extLst>
            <c:ext xmlns:c16="http://schemas.microsoft.com/office/drawing/2014/chart" uri="{C3380CC4-5D6E-409C-BE32-E72D297353CC}">
              <c16:uniqueId val="{00000000-DCDB-4162-B114-2B9CFDA4A70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CDB-4162-B114-2B9CFDA4A70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S16"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湯沢町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7971</v>
      </c>
      <c r="AM8" s="42"/>
      <c r="AN8" s="42"/>
      <c r="AO8" s="42"/>
      <c r="AP8" s="42"/>
      <c r="AQ8" s="42"/>
      <c r="AR8" s="42"/>
      <c r="AS8" s="42"/>
      <c r="AT8" s="35">
        <f>データ!T6</f>
        <v>357.29</v>
      </c>
      <c r="AU8" s="35"/>
      <c r="AV8" s="35"/>
      <c r="AW8" s="35"/>
      <c r="AX8" s="35"/>
      <c r="AY8" s="35"/>
      <c r="AZ8" s="35"/>
      <c r="BA8" s="35"/>
      <c r="BB8" s="35">
        <f>データ!U6</f>
        <v>22.31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7.18</v>
      </c>
      <c r="Q10" s="35"/>
      <c r="R10" s="35"/>
      <c r="S10" s="35"/>
      <c r="T10" s="35"/>
      <c r="U10" s="35"/>
      <c r="V10" s="35"/>
      <c r="W10" s="35">
        <f>データ!Q6</f>
        <v>106.77</v>
      </c>
      <c r="X10" s="35"/>
      <c r="Y10" s="35"/>
      <c r="Z10" s="35"/>
      <c r="AA10" s="35"/>
      <c r="AB10" s="35"/>
      <c r="AC10" s="35"/>
      <c r="AD10" s="42">
        <f>データ!R6</f>
        <v>3300</v>
      </c>
      <c r="AE10" s="42"/>
      <c r="AF10" s="42"/>
      <c r="AG10" s="42"/>
      <c r="AH10" s="42"/>
      <c r="AI10" s="42"/>
      <c r="AJ10" s="42"/>
      <c r="AK10" s="2"/>
      <c r="AL10" s="42">
        <f>データ!V6</f>
        <v>570</v>
      </c>
      <c r="AM10" s="42"/>
      <c r="AN10" s="42"/>
      <c r="AO10" s="42"/>
      <c r="AP10" s="42"/>
      <c r="AQ10" s="42"/>
      <c r="AR10" s="42"/>
      <c r="AS10" s="42"/>
      <c r="AT10" s="35">
        <f>データ!W6</f>
        <v>0.73</v>
      </c>
      <c r="AU10" s="35"/>
      <c r="AV10" s="35"/>
      <c r="AW10" s="35"/>
      <c r="AX10" s="35"/>
      <c r="AY10" s="35"/>
      <c r="AZ10" s="35"/>
      <c r="BA10" s="35"/>
      <c r="BB10" s="35">
        <f>データ!X6</f>
        <v>780.82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0g8HllNUwQfWprqhUsdUjRa0PJ4UJAnd8zqdkV+hl89GqewfxR/vejhf3EZ5qW/n0mQguZDlSEugpRRiV5QXEg==" saltValue="UWeKjCXJnecQPS6fmO3QU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154610</v>
      </c>
      <c r="D6" s="19">
        <f t="shared" si="3"/>
        <v>47</v>
      </c>
      <c r="E6" s="19">
        <f t="shared" si="3"/>
        <v>17</v>
      </c>
      <c r="F6" s="19">
        <f t="shared" si="3"/>
        <v>4</v>
      </c>
      <c r="G6" s="19">
        <f t="shared" si="3"/>
        <v>0</v>
      </c>
      <c r="H6" s="19" t="str">
        <f t="shared" si="3"/>
        <v>新潟県　湯沢町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7.18</v>
      </c>
      <c r="Q6" s="20">
        <f t="shared" si="3"/>
        <v>106.77</v>
      </c>
      <c r="R6" s="20">
        <f t="shared" si="3"/>
        <v>3300</v>
      </c>
      <c r="S6" s="20">
        <f t="shared" si="3"/>
        <v>7971</v>
      </c>
      <c r="T6" s="20">
        <f t="shared" si="3"/>
        <v>357.29</v>
      </c>
      <c r="U6" s="20">
        <f t="shared" si="3"/>
        <v>22.31</v>
      </c>
      <c r="V6" s="20">
        <f t="shared" si="3"/>
        <v>570</v>
      </c>
      <c r="W6" s="20">
        <f t="shared" si="3"/>
        <v>0.73</v>
      </c>
      <c r="X6" s="20">
        <f t="shared" si="3"/>
        <v>780.82</v>
      </c>
      <c r="Y6" s="21">
        <f>IF(Y7="",NA(),Y7)</f>
        <v>93.37</v>
      </c>
      <c r="Z6" s="21">
        <f t="shared" ref="Z6:AH6" si="4">IF(Z7="",NA(),Z7)</f>
        <v>94.85</v>
      </c>
      <c r="AA6" s="21">
        <f t="shared" si="4"/>
        <v>94.88</v>
      </c>
      <c r="AB6" s="21">
        <f t="shared" si="4"/>
        <v>98.23</v>
      </c>
      <c r="AC6" s="21">
        <f t="shared" si="4"/>
        <v>99.25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5331</v>
      </c>
      <c r="BG6" s="21">
        <f t="shared" ref="BG6:BO6" si="7">IF(BG7="",NA(),BG7)</f>
        <v>4875.8900000000003</v>
      </c>
      <c r="BH6" s="21">
        <f t="shared" si="7"/>
        <v>5514.76</v>
      </c>
      <c r="BI6" s="21">
        <f t="shared" si="7"/>
        <v>4687.6000000000004</v>
      </c>
      <c r="BJ6" s="21">
        <f t="shared" si="7"/>
        <v>4040.62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36.85</v>
      </c>
      <c r="BR6" s="21">
        <f t="shared" ref="BR6:BZ6" si="8">IF(BR7="",NA(),BR7)</f>
        <v>30.37</v>
      </c>
      <c r="BS6" s="21">
        <f t="shared" si="8"/>
        <v>24.02</v>
      </c>
      <c r="BT6" s="21">
        <f t="shared" si="8"/>
        <v>27.05</v>
      </c>
      <c r="BU6" s="21">
        <f t="shared" si="8"/>
        <v>31.62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569.42999999999995</v>
      </c>
      <c r="CC6" s="21">
        <f t="shared" ref="CC6:CK6" si="9">IF(CC7="",NA(),CC7)</f>
        <v>690.29</v>
      </c>
      <c r="CD6" s="21">
        <f t="shared" si="9"/>
        <v>920.38</v>
      </c>
      <c r="CE6" s="21">
        <f t="shared" si="9"/>
        <v>766.08</v>
      </c>
      <c r="CF6" s="21">
        <f t="shared" si="9"/>
        <v>635.87</v>
      </c>
      <c r="CG6" s="21">
        <f t="shared" si="9"/>
        <v>230.02</v>
      </c>
      <c r="CH6" s="21">
        <f t="shared" si="9"/>
        <v>228.47</v>
      </c>
      <c r="CI6" s="21">
        <f t="shared" si="9"/>
        <v>224.88</v>
      </c>
      <c r="CJ6" s="21">
        <f t="shared" si="9"/>
        <v>228.64</v>
      </c>
      <c r="CK6" s="21">
        <f t="shared" si="9"/>
        <v>239.46</v>
      </c>
      <c r="CL6" s="20" t="str">
        <f>IF(CL7="","",IF(CL7="-","【-】","【"&amp;SUBSTITUTE(TEXT(CL7,"#,##0.00"),"-","△")&amp;"】"))</f>
        <v>【220.62】</v>
      </c>
      <c r="CM6" s="21">
        <f>IF(CM7="",NA(),CM7)</f>
        <v>6.91</v>
      </c>
      <c r="CN6" s="21">
        <f t="shared" ref="CN6:CV6" si="10">IF(CN7="",NA(),CN7)</f>
        <v>12.41</v>
      </c>
      <c r="CO6" s="21">
        <f t="shared" si="10"/>
        <v>8.6199999999999992</v>
      </c>
      <c r="CP6" s="21">
        <f t="shared" si="10"/>
        <v>10.18</v>
      </c>
      <c r="CQ6" s="21">
        <f t="shared" si="10"/>
        <v>12.09</v>
      </c>
      <c r="CR6" s="21">
        <f t="shared" si="10"/>
        <v>42.56</v>
      </c>
      <c r="CS6" s="21">
        <f t="shared" si="10"/>
        <v>42.47</v>
      </c>
      <c r="CT6" s="21">
        <f t="shared" si="10"/>
        <v>42.4</v>
      </c>
      <c r="CU6" s="21">
        <f t="shared" si="10"/>
        <v>42.28</v>
      </c>
      <c r="CV6" s="21">
        <f t="shared" si="10"/>
        <v>41.06</v>
      </c>
      <c r="CW6" s="20" t="str">
        <f>IF(CW7="","",IF(CW7="-","【-】","【"&amp;SUBSTITUTE(TEXT(CW7,"#,##0.00"),"-","△")&amp;"】"))</f>
        <v>【42.22】</v>
      </c>
      <c r="CX6" s="21">
        <f>IF(CX7="",NA(),CX7)</f>
        <v>57.19</v>
      </c>
      <c r="CY6" s="21">
        <f t="shared" ref="CY6:DG6" si="11">IF(CY7="",NA(),CY7)</f>
        <v>62.31</v>
      </c>
      <c r="CZ6" s="21">
        <f t="shared" si="11"/>
        <v>64.87</v>
      </c>
      <c r="DA6" s="21">
        <f t="shared" si="11"/>
        <v>65.91</v>
      </c>
      <c r="DB6" s="21">
        <f t="shared" si="11"/>
        <v>68.77</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154610</v>
      </c>
      <c r="D7" s="23">
        <v>47</v>
      </c>
      <c r="E7" s="23">
        <v>17</v>
      </c>
      <c r="F7" s="23">
        <v>4</v>
      </c>
      <c r="G7" s="23">
        <v>0</v>
      </c>
      <c r="H7" s="23" t="s">
        <v>96</v>
      </c>
      <c r="I7" s="23" t="s">
        <v>97</v>
      </c>
      <c r="J7" s="23" t="s">
        <v>98</v>
      </c>
      <c r="K7" s="23" t="s">
        <v>99</v>
      </c>
      <c r="L7" s="23" t="s">
        <v>100</v>
      </c>
      <c r="M7" s="23" t="s">
        <v>101</v>
      </c>
      <c r="N7" s="24" t="s">
        <v>102</v>
      </c>
      <c r="O7" s="24" t="s">
        <v>103</v>
      </c>
      <c r="P7" s="24">
        <v>7.18</v>
      </c>
      <c r="Q7" s="24">
        <v>106.77</v>
      </c>
      <c r="R7" s="24">
        <v>3300</v>
      </c>
      <c r="S7" s="24">
        <v>7971</v>
      </c>
      <c r="T7" s="24">
        <v>357.29</v>
      </c>
      <c r="U7" s="24">
        <v>22.31</v>
      </c>
      <c r="V7" s="24">
        <v>570</v>
      </c>
      <c r="W7" s="24">
        <v>0.73</v>
      </c>
      <c r="X7" s="24">
        <v>780.82</v>
      </c>
      <c r="Y7" s="24">
        <v>93.37</v>
      </c>
      <c r="Z7" s="24">
        <v>94.85</v>
      </c>
      <c r="AA7" s="24">
        <v>94.88</v>
      </c>
      <c r="AB7" s="24">
        <v>98.23</v>
      </c>
      <c r="AC7" s="24">
        <v>99.25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5331</v>
      </c>
      <c r="BG7" s="24">
        <v>4875.8900000000003</v>
      </c>
      <c r="BH7" s="24">
        <v>5514.76</v>
      </c>
      <c r="BI7" s="24">
        <v>4687.6000000000004</v>
      </c>
      <c r="BJ7" s="24">
        <v>4040.62</v>
      </c>
      <c r="BK7" s="24">
        <v>1194.1500000000001</v>
      </c>
      <c r="BL7" s="24">
        <v>1206.79</v>
      </c>
      <c r="BM7" s="24">
        <v>1258.43</v>
      </c>
      <c r="BN7" s="24">
        <v>1163.75</v>
      </c>
      <c r="BO7" s="24">
        <v>1195.47</v>
      </c>
      <c r="BP7" s="24">
        <v>1182.1099999999999</v>
      </c>
      <c r="BQ7" s="24">
        <v>36.85</v>
      </c>
      <c r="BR7" s="24">
        <v>30.37</v>
      </c>
      <c r="BS7" s="24">
        <v>24.02</v>
      </c>
      <c r="BT7" s="24">
        <v>27.05</v>
      </c>
      <c r="BU7" s="24">
        <v>31.62</v>
      </c>
      <c r="BV7" s="24">
        <v>72.260000000000005</v>
      </c>
      <c r="BW7" s="24">
        <v>71.84</v>
      </c>
      <c r="BX7" s="24">
        <v>73.36</v>
      </c>
      <c r="BY7" s="24">
        <v>72.599999999999994</v>
      </c>
      <c r="BZ7" s="24">
        <v>69.430000000000007</v>
      </c>
      <c r="CA7" s="24">
        <v>73.78</v>
      </c>
      <c r="CB7" s="24">
        <v>569.42999999999995</v>
      </c>
      <c r="CC7" s="24">
        <v>690.29</v>
      </c>
      <c r="CD7" s="24">
        <v>920.38</v>
      </c>
      <c r="CE7" s="24">
        <v>766.08</v>
      </c>
      <c r="CF7" s="24">
        <v>635.87</v>
      </c>
      <c r="CG7" s="24">
        <v>230.02</v>
      </c>
      <c r="CH7" s="24">
        <v>228.47</v>
      </c>
      <c r="CI7" s="24">
        <v>224.88</v>
      </c>
      <c r="CJ7" s="24">
        <v>228.64</v>
      </c>
      <c r="CK7" s="24">
        <v>239.46</v>
      </c>
      <c r="CL7" s="24">
        <v>220.62</v>
      </c>
      <c r="CM7" s="24">
        <v>6.91</v>
      </c>
      <c r="CN7" s="24">
        <v>12.41</v>
      </c>
      <c r="CO7" s="24">
        <v>8.6199999999999992</v>
      </c>
      <c r="CP7" s="24">
        <v>10.18</v>
      </c>
      <c r="CQ7" s="24">
        <v>12.09</v>
      </c>
      <c r="CR7" s="24">
        <v>42.56</v>
      </c>
      <c r="CS7" s="24">
        <v>42.47</v>
      </c>
      <c r="CT7" s="24">
        <v>42.4</v>
      </c>
      <c r="CU7" s="24">
        <v>42.28</v>
      </c>
      <c r="CV7" s="24">
        <v>41.06</v>
      </c>
      <c r="CW7" s="24">
        <v>42.22</v>
      </c>
      <c r="CX7" s="24">
        <v>57.19</v>
      </c>
      <c r="CY7" s="24">
        <v>62.31</v>
      </c>
      <c r="CZ7" s="24">
        <v>64.87</v>
      </c>
      <c r="DA7" s="24">
        <v>65.91</v>
      </c>
      <c r="DB7" s="24">
        <v>68.77</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太田 はなこ</cp:lastModifiedBy>
  <cp:lastPrinted>2024-01-23T01:08:27Z</cp:lastPrinted>
  <dcterms:created xsi:type="dcterms:W3CDTF">2023-12-12T02:50:00Z</dcterms:created>
  <dcterms:modified xsi:type="dcterms:W3CDTF">2024-01-23T01:08:31Z</dcterms:modified>
  <cp:category/>
</cp:coreProperties>
</file>