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X:\地域整備部\上下水道課\業務係\各種調査(H27～)\経営比較分析関連\R4年度決算に基づく経営比較分析\下水道分\提出(下水道分)\【経営比較分析表】2022_154610_47_1718\"/>
    </mc:Choice>
  </mc:AlternateContent>
  <xr:revisionPtr revIDLastSave="0" documentId="13_ncr:1_{A6A53C63-F041-401F-970B-D33FBA38E9D5}" xr6:coauthVersionLast="36" xr6:coauthVersionMax="36" xr10:uidLastSave="{00000000-0000-0000-0000-000000000000}"/>
  <workbookProtection workbookAlgorithmName="SHA-512" workbookHashValue="0P4qMZMT2krmqEG6ZAWAfC+DXFxuwe2GjjqC0kyj6knRI91WwrqUVra/4uV1MODg50oLN/PrwOLN+heBv8oUTA==" workbookSaltValue="6xGtzBi6r/+PJ6hlgyyDV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<sst xmlns="http://schemas.openxmlformats.org/spreadsheetml/2006/main" count="236" uniqueCount="120">
  <si>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</si>
  <si>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</si>
  <si>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</si>
  <si>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</si>
  <si>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</si>
  <si>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</si>
  <si>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</si>
  <si>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</si>
  <si>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</si>
  <si>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</si>
  <si>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</si>
  <si>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</si>
  <si>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</si>
  <si>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</si>
  <si>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</si>
  <si>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</si>
  <si>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</si>
  <si>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</si>
  <si>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</si>
  <si>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</si>
  <si>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</si>
  <si>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</si>
  <si>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</si>
  <si>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</si>
  <si>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</si>
  <si>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</si>
  <si>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</si>
  <si>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</si>
  <si>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</si>
  <si>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</si>
  <si>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</si>
  <si>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</si>
  <si>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</si>
  <si>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</si>
  <si>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</si>
  <si>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</si>
  <si>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</si>
  <si>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</si>
  <si>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</si>
  <si>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</si>
  <si>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</si>
  <si>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</si>
  <si>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</si>
  <si>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</si>
  <si>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</si>
  <si>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</si>
  <si>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</si>
  <si>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</si>
  <si>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</si>
  <si>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</si>
  <si>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</si>
  <si>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</si>
  <si>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</si>
  <si>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</si>
  <si>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</si>
  <si>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</si>
  <si>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</si>
  <si>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</si>
  <si>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</si>
  <si>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</si>
  <si>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</si>
  <si>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</si>
  <si>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</si>
  <si>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</si>
  <si>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</si>
  <si>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</si>
  <si>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</si>
  <si>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</si>
  <si>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</si>
  <si>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</si>
  <si>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</si>
  <si>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</si>
  <si>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</si>
  <si>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</si>
  <si>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</si>
  <si>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</si>
  <si>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</si>
  <si>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</si>
  <si>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</si>
  <si>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</si>
  <si>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</si>
  <si>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</si>
  <si>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</si>
  <si>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</si>
  <si>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</si>
  <si>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</si>
  <si>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</si>
  <si>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</si>
  <si>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</si>
  <si>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</si>
  <si>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</si>
  <si>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</si>
  <si>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</si>
  <si>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</si>
  <si>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</si>
  <si>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</si>
  <si>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</si>
  <si>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</si>
  <si>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</si>
  <si>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</si>
  <si>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</si>
  <si>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</si>
  <si>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</si>
  <si>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</si>
  <si>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</si>
  <si>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</si>
  <si>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</si>
  <si>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</si>
  <si>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</si>
  <si>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</si>
  <si>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</si>
  <si>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</si>
  <si>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</si>
  <si>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</si>
  <si>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</si>
  <si>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</si>
  <si>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</si>
  <si>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処理施設に関しては、長寿命化計画を策定し、それに基づいて施設の更新・管理をしていました。平成３０年度に新たにストックマネジメント計画が策定され、この計画に基づいて施設の改築・更新を行っています。
　汚水管渠に関しては、法定耐用年数を超える管渠はありませんが、ストックマネジメント計画に基づき令和元年度から毎年一定区間の点検・調査を継続して行い、優先順位に配慮した更新計画を立て適切な管理を行っていきます。また、毎年区域ごとに管渠の清掃を行うなど適切な維持管理に努めています。</t>
    <rPh sb="178" eb="180">
      <t>ハイリョ</t>
    </rPh>
    <rPh sb="195" eb="196">
      <t>オコナ</t>
    </rPh>
    <rPh sb="219" eb="220">
      <t>オコナ</t>
    </rPh>
    <rPh sb="226" eb="228">
      <t>イジ</t>
    </rPh>
    <rPh sb="231" eb="232">
      <t>ツト</t>
    </rPh>
    <phoneticPr fontId="4"/>
  </si>
  <si>
    <t>　供用開始から３４年が経過し、処理場や管渠の老朽化に対応する必要性が増してきています。
　ストックマネジメント計画に基づいて適切な処理場の改築更新を行い、施設の健全度を維持しながら、維持管理費用の節減をしていく必要があると考えます。
　使用料収入で賄うべき費用を繰入金で補てんしている状況の改善と財源確保のため、下水道接続の勧奨による接続率向上、並びに使用料徴収率の向上や適正な使用料の設定を目指すなど、経営改善に努めていく必要があると考えます。
　また、経営戦略の見直しを行い、長期的な視点で事業効率の改善に努めていかなければならないと考えます。</t>
    <rPh sb="135" eb="136">
      <t>ホ</t>
    </rPh>
    <phoneticPr fontId="4"/>
  </si>
  <si>
    <t>①収益的収支比率について
　Ｒ４年度は、総収益のうち使用料収入が増加しましたが、基準内繰入金が減少したため、比率は前年度に比べて低い数値となっています。経営の健全性を確保するために引き続き総費用の抑制に努めなければならないと考えます。
④企業債残高対事業規模比率について
　Ｒ４年度は、借入額より償還終了した額が多かったため、前年度に比べて低い数値となっています。今後も計画的に施設・設備の改築更新に対する投資を継続していかなければなりません。比率から投資の規模は適切であると考えます。
⑤経費回収率について
　Ｒ４年度は、使用料収入が増加したため、比率は前年度に比べて改善しています。今後は、人口減少等による使用料収入の減少が見込まれることから、更なる汚水処理費の削減が必要と考えます。
⑥汚水処理原価について
　Ｒ４年度は、類似団体平均値より高い数値となっています。今後は、人口減少等による有収水量の減少が見込まれることから、更なる維持管理費の削減と処理場施設・設備の更新の適正な管理が必要と考えます。
⑦施設利用率について
　Ｒ４年度は新型コロナウイルス感染症の影響等が緩和したことにより有収水量が増加し、Ｒ１年度以前より改善しています。湯沢町は観光地であり季節により処理量が大きく変動します。観光シーズン中に関しては処理能力に適した水量が処理されているため、施設規模は適切であると考えます。
⑧水洗化率について
　処理区域内人口の減少等により水洗化率は、ほぼ横ばいの状態です。引き続き下水道接続の勧奨を継続し、水洗化率向上への取組が必要であると考えます。</t>
    <rPh sb="32" eb="34">
      <t>ゾウカ</t>
    </rPh>
    <rPh sb="40" eb="43">
      <t>キジュンナイ</t>
    </rPh>
    <rPh sb="47" eb="49">
      <t>ゲンショウ</t>
    </rPh>
    <rPh sb="64" eb="65">
      <t>ヒク</t>
    </rPh>
    <rPh sb="66" eb="68">
      <t>スウチ</t>
    </rPh>
    <rPh sb="76" eb="78">
      <t>ケイエイ</t>
    </rPh>
    <rPh sb="79" eb="82">
      <t>ケンゼンセイ</t>
    </rPh>
    <rPh sb="83" eb="85">
      <t>カクホ</t>
    </rPh>
    <rPh sb="139" eb="141">
      <t>ネンド</t>
    </rPh>
    <rPh sb="143" eb="145">
      <t>カリイレ</t>
    </rPh>
    <rPh sb="145" eb="146">
      <t>ガク</t>
    </rPh>
    <rPh sb="148" eb="152">
      <t>ショウカンシュウリョウ</t>
    </rPh>
    <rPh sb="154" eb="155">
      <t>ガク</t>
    </rPh>
    <rPh sb="156" eb="157">
      <t>オオ</t>
    </rPh>
    <rPh sb="163" eb="166">
      <t>ゼンネンド</t>
    </rPh>
    <rPh sb="167" eb="168">
      <t>クラ</t>
    </rPh>
    <rPh sb="170" eb="171">
      <t>ヒク</t>
    </rPh>
    <rPh sb="172" eb="174">
      <t>スウチ</t>
    </rPh>
    <rPh sb="185" eb="188">
      <t>ケイカクテキ</t>
    </rPh>
    <rPh sb="222" eb="224">
      <t>ヒリツ</t>
    </rPh>
    <rPh sb="268" eb="270">
      <t>ゾウカ</t>
    </rPh>
    <rPh sb="275" eb="277">
      <t>ヒリツ</t>
    </rPh>
    <rPh sb="278" eb="281">
      <t>ゼンネンド</t>
    </rPh>
    <rPh sb="282" eb="283">
      <t>クラ</t>
    </rPh>
    <rPh sb="285" eb="287">
      <t>カイゼン</t>
    </rPh>
    <rPh sb="308" eb="310">
      <t>シュウニュウ</t>
    </rPh>
    <rPh sb="360" eb="362">
      <t>ネンド</t>
    </rPh>
    <rPh sb="364" eb="365">
      <t>ルイ</t>
    </rPh>
    <rPh sb="365" eb="366">
      <t>ニ</t>
    </rPh>
    <rPh sb="366" eb="368">
      <t>ダンタイ</t>
    </rPh>
    <rPh sb="368" eb="371">
      <t>ヘイキンチ</t>
    </rPh>
    <rPh sb="373" eb="374">
      <t>タカ</t>
    </rPh>
    <rPh sb="375" eb="377">
      <t>スウチ</t>
    </rPh>
    <rPh sb="389" eb="391">
      <t>ジンコウ</t>
    </rPh>
    <rPh sb="391" eb="393">
      <t>ゲンショウ</t>
    </rPh>
    <rPh sb="393" eb="394">
      <t>トウ</t>
    </rPh>
    <rPh sb="468" eb="470">
      <t>ネンド</t>
    </rPh>
    <rPh sb="488" eb="490">
      <t>カンワ</t>
    </rPh>
    <rPh sb="497" eb="501">
      <t>ユウシュウスイリョウ</t>
    </rPh>
    <rPh sb="502" eb="504">
      <t>ゾウカ</t>
    </rPh>
    <rPh sb="508" eb="510">
      <t>ネンド</t>
    </rPh>
    <rPh sb="510" eb="512">
      <t>イゼン</t>
    </rPh>
    <rPh sb="514" eb="516">
      <t>カイゼン</t>
    </rPh>
    <rPh sb="522" eb="525">
      <t>ユザワマチ</t>
    </rPh>
    <rPh sb="611" eb="618">
      <t>ショリクイキナイジンコウ</t>
    </rPh>
    <rPh sb="619" eb="621">
      <t>ゲンショウ</t>
    </rPh>
    <rPh sb="621" eb="622">
      <t>トウ</t>
    </rPh>
    <rPh sb="625" eb="628">
      <t>スイセンカ</t>
    </rPh>
    <rPh sb="628" eb="629">
      <t>リツ</t>
    </rPh>
    <rPh sb="633" eb="634">
      <t>ヨコ</t>
    </rPh>
    <rPh sb="637" eb="639">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</si>
</sst>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C7-45EF-B8EE-F64045FF19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c:ext xmlns:c16="http://schemas.microsoft.com/office/drawing/2014/chart" uri="{C3380CC4-5D6E-409C-BE32-E72D297353CC}">
              <c16:uniqueId val="{00000001-7CC7-45EF-B8EE-F64045FF19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54.63</c:v>
                </c:pt>
                <c:pt idx="1">
                  <c:v>56.38</c:v>
                </c:pt>
                <c:pt idx="2">
                  <c:v>49.05</c:v>
                </c:pt>
                <c:pt idx="3">
                  <c:v>53.8</c:v>
                </c:pt>
                <c:pt idx="4">
                  <c:v>56.73</c:v>
                </c:pt>
              </c:numCache>
            </c:numRef>
          </c:val>
          <c:extLst>
            <c:ext xmlns:c16="http://schemas.microsoft.com/office/drawing/2014/chart" uri="{C3380CC4-5D6E-409C-BE32-E72D297353CC}">
              <c16:uniqueId val="{00000000-2B98-4A67-A5B7-C9AAEB1E90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55.55</c:v>
                </c:pt>
                <c:pt idx="2">
                  <c:v>55.84</c:v>
                </c:pt>
                <c:pt idx="3">
                  <c:v>55.78</c:v>
                </c:pt>
                <c:pt idx="4">
                  <c:v>54.86</c:v>
                </c:pt>
              </c:numCache>
            </c:numRef>
          </c:val>
          <c:smooth val="0"/>
          <c:extLst>
            <c:ext xmlns:c16="http://schemas.microsoft.com/office/drawing/2014/chart" uri="{C3380CC4-5D6E-409C-BE32-E72D297353CC}">
              <c16:uniqueId val="{00000001-2B98-4A67-A5B7-C9AAEB1E90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c:v>
                </c:pt>
                <c:pt idx="1">
                  <c:v>87.73</c:v>
                </c:pt>
                <c:pt idx="2">
                  <c:v>87.96</c:v>
                </c:pt>
                <c:pt idx="3">
                  <c:v>88.49</c:v>
                </c:pt>
                <c:pt idx="4">
                  <c:v>88.64</c:v>
                </c:pt>
              </c:numCache>
            </c:numRef>
          </c:val>
          <c:extLst>
            <c:ext xmlns:c16="http://schemas.microsoft.com/office/drawing/2014/chart" uri="{C3380CC4-5D6E-409C-BE32-E72D297353CC}">
              <c16:uniqueId val="{00000000-F93C-41DD-BB90-11D35306E6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91.64</c:v>
                </c:pt>
                <c:pt idx="2">
                  <c:v>92.34</c:v>
                </c:pt>
                <c:pt idx="3">
                  <c:v>91.78</c:v>
                </c:pt>
                <c:pt idx="4">
                  <c:v>91.37</c:v>
                </c:pt>
              </c:numCache>
            </c:numRef>
          </c:val>
          <c:smooth val="0"/>
          <c:extLst>
            <c:ext xmlns:c16="http://schemas.microsoft.com/office/drawing/2014/chart" uri="{C3380CC4-5D6E-409C-BE32-E72D297353CC}">
              <c16:uniqueId val="{00000001-F93C-41DD-BB90-11D35306E6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89.97</c:v>
                </c:pt>
                <c:pt idx="1">
                  <c:v>93.66</c:v>
                </c:pt>
                <c:pt idx="2">
                  <c:v>99.98</c:v>
                </c:pt>
                <c:pt idx="3">
                  <c:v>99.2</c:v>
                </c:pt>
                <c:pt idx="4">
                  <c:v>98.25</c:v>
                </c:pt>
              </c:numCache>
            </c:numRef>
          </c:val>
          <c:extLst>
            <c:ext xmlns:c16="http://schemas.microsoft.com/office/drawing/2014/chart" uri="{C3380CC4-5D6E-409C-BE32-E72D297353CC}">
              <c16:uniqueId val="{00000000-042A-477F-A1EB-ECF4D7EA1BE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2A-477F-A1EB-ECF4D7EA1BE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9-424B-9DB5-F0F3DB4F59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9-424B-9DB5-F0F3DB4F59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4-45FA-AB7F-D991A18F3B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4-45FA-AB7F-D991A18F3B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D-4442-B09E-295A504824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D-4442-B09E-295A504824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0F-401E-8367-48947312D8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0F-401E-8367-48947312D8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829.3</c:v>
                </c:pt>
                <c:pt idx="1">
                  <c:v>744.28</c:v>
                </c:pt>
                <c:pt idx="2">
                  <c:v>746.68</c:v>
                </c:pt>
                <c:pt idx="3">
                  <c:v>632.92999999999995</c:v>
                </c:pt>
                <c:pt idx="4">
                  <c:v>533.66999999999996</c:v>
                </c:pt>
              </c:numCache>
            </c:numRef>
          </c:val>
          <c:extLst>
            <c:ext xmlns:c16="http://schemas.microsoft.com/office/drawing/2014/chart" uri="{C3380CC4-5D6E-409C-BE32-E72D297353CC}">
              <c16:uniqueId val="{00000000-293C-4FAE-B1A3-803B3CBE8E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807.75</c:v>
                </c:pt>
                <c:pt idx="2">
                  <c:v>812.92</c:v>
                </c:pt>
                <c:pt idx="3">
                  <c:v>765.48</c:v>
                </c:pt>
                <c:pt idx="4">
                  <c:v>742.08</c:v>
                </c:pt>
              </c:numCache>
            </c:numRef>
          </c:val>
          <c:smooth val="0"/>
          <c:extLst>
            <c:ext xmlns:c16="http://schemas.microsoft.com/office/drawing/2014/chart" uri="{C3380CC4-5D6E-409C-BE32-E72D297353CC}">
              <c16:uniqueId val="{00000001-293C-4FAE-B1A3-803B3CBE8E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89.58</c:v>
                </c:pt>
                <c:pt idx="1">
                  <c:v>95.61</c:v>
                </c:pt>
                <c:pt idx="2">
                  <c:v>87.72</c:v>
                </c:pt>
                <c:pt idx="3">
                  <c:v>94.59</c:v>
                </c:pt>
                <c:pt idx="4">
                  <c:v>100.59</c:v>
                </c:pt>
              </c:numCache>
            </c:numRef>
          </c:val>
          <c:extLst>
            <c:ext xmlns:c16="http://schemas.microsoft.com/office/drawing/2014/chart" uri="{C3380CC4-5D6E-409C-BE32-E72D297353CC}">
              <c16:uniqueId val="{00000000-025D-4DDD-8E9B-C8919E310D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86.94</c:v>
                </c:pt>
                <c:pt idx="2">
                  <c:v>85.4</c:v>
                </c:pt>
                <c:pt idx="3">
                  <c:v>87.8</c:v>
                </c:pt>
                <c:pt idx="4">
                  <c:v>86.51</c:v>
                </c:pt>
              </c:numCache>
            </c:numRef>
          </c:val>
          <c:smooth val="0"/>
          <c:extLst>
            <c:ext xmlns:c16="http://schemas.microsoft.com/office/drawing/2014/chart" uri="{C3380CC4-5D6E-409C-BE32-E72D297353CC}">
              <c16:uniqueId val="{00000001-025D-4DDD-8E9B-C8919E310D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232.92</c:v>
                </c:pt>
                <c:pt idx="1">
                  <c:v>219.15</c:v>
                </c:pt>
                <c:pt idx="2">
                  <c:v>244.08</c:v>
                </c:pt>
                <c:pt idx="3">
                  <c:v>225.99</c:v>
                </c:pt>
                <c:pt idx="4">
                  <c:v>212.17</c:v>
                </c:pt>
              </c:numCache>
            </c:numRef>
          </c:val>
          <c:extLst>
            <c:ext xmlns:c16="http://schemas.microsoft.com/office/drawing/2014/chart" uri="{C3380CC4-5D6E-409C-BE32-E72D297353CC}">
              <c16:uniqueId val="{00000000-54E0-4F1E-AD6E-9C185D089C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179.63</c:v>
                </c:pt>
                <c:pt idx="2">
                  <c:v>188.57</c:v>
                </c:pt>
                <c:pt idx="3">
                  <c:v>187.69</c:v>
                </c:pt>
                <c:pt idx="4">
                  <c:v>188.24</c:v>
                </c:pt>
              </c:numCache>
            </c:numRef>
          </c:val>
          <c:smooth val="0"/>
          <c:extLst>
            <c:ext xmlns:c16="http://schemas.microsoft.com/office/drawing/2014/chart" uri="{C3380CC4-5D6E-409C-BE32-E72D297353CC}">
              <c16:uniqueId val="{00000001-54E0-4F1E-AD6E-9C185D089C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U16" zoomScale="140" zoomScaleNormal="14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湯沢町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7971</v>
      </c>
      <c r="AM8" s="42"/>
      <c r="AN8" s="42"/>
      <c r="AO8" s="42"/>
      <c r="AP8" s="42"/>
      <c r="AQ8" s="42"/>
      <c r="AR8" s="42"/>
      <c r="AS8" s="42"/>
      <c r="AT8" s="35">
        <f>データ!T6</f>
        <v>357.29</v>
      </c>
      <c r="AU8" s="35"/>
      <c r="AV8" s="35"/>
      <c r="AW8" s="35"/>
      <c r="AX8" s="35"/>
      <c r="AY8" s="35"/>
      <c r="AZ8" s="35"/>
      <c r="BA8" s="35"/>
      <c r="BB8" s="35">
        <f>データ!U6</f>
        <v>22.31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73.53</v>
      </c>
      <c r="Q10" s="35"/>
      <c r="R10" s="35"/>
      <c r="S10" s="35"/>
      <c r="T10" s="35"/>
      <c r="U10" s="35"/>
      <c r="V10" s="35"/>
      <c r="W10" s="35">
        <f>データ!Q6</f>
        <v>62.72</v>
      </c>
      <c r="X10" s="35"/>
      <c r="Y10" s="35"/>
      <c r="Z10" s="35"/>
      <c r="AA10" s="35"/>
      <c r="AB10" s="35"/>
      <c r="AC10" s="35"/>
      <c r="AD10" s="42">
        <f>データ!R6</f>
        <v>3300</v>
      </c>
      <c r="AE10" s="42"/>
      <c r="AF10" s="42"/>
      <c r="AG10" s="42"/>
      <c r="AH10" s="42"/>
      <c r="AI10" s="42"/>
      <c r="AJ10" s="42"/>
      <c r="AK10" s="2"/>
      <c r="AL10" s="42">
        <f>データ!V6</f>
        <v>5837</v>
      </c>
      <c r="AM10" s="42"/>
      <c r="AN10" s="42"/>
      <c r="AO10" s="42"/>
      <c r="AP10" s="42"/>
      <c r="AQ10" s="42"/>
      <c r="AR10" s="42"/>
      <c r="AS10" s="42"/>
      <c r="AT10" s="35">
        <f>データ!W6</f>
        <v>3.06</v>
      </c>
      <c r="AU10" s="35"/>
      <c r="AV10" s="35"/>
      <c r="AW10" s="35"/>
      <c r="AX10" s="35"/>
      <c r="AY10" s="35"/>
      <c r="AZ10" s="35"/>
      <c r="BA10" s="35"/>
      <c r="BB10" s="35">
        <f>データ!X6</f>
        <v>1907.52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pQsmsgEuv1Pb0Dua206S0/vjCHWciDrvlStVCaul5oYnIPjAAj8Rmqoemns5SgxmxB0qZ62SqmUtOzwVktFGiQ==" saltValue="5kAVgWIX+YlI5KFAGR2x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154610</v>
      </c>
      <c r="D6" s="19">
        <f t="shared" si="3"/>
        <v>47</v>
      </c>
      <c r="E6" s="19">
        <f t="shared" si="3"/>
        <v>17</v>
      </c>
      <c r="F6" s="19">
        <f t="shared" si="3"/>
        <v>1</v>
      </c>
      <c r="G6" s="19">
        <f t="shared" si="3"/>
        <v>0</v>
      </c>
      <c r="H6" s="19" t="str">
        <f t="shared" si="3"/>
        <v>新潟県　湯沢町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73.53</v>
      </c>
      <c r="Q6" s="20">
        <f t="shared" si="3"/>
        <v>62.72</v>
      </c>
      <c r="R6" s="20">
        <f t="shared" si="3"/>
        <v>3300</v>
      </c>
      <c r="S6" s="20">
        <f t="shared" si="3"/>
        <v>7971</v>
      </c>
      <c r="T6" s="20">
        <f t="shared" si="3"/>
        <v>357.29</v>
      </c>
      <c r="U6" s="20">
        <f t="shared" si="3"/>
        <v>22.31</v>
      </c>
      <c r="V6" s="20">
        <f t="shared" si="3"/>
        <v>5837</v>
      </c>
      <c r="W6" s="20">
        <f t="shared" si="3"/>
        <v>3.06</v>
      </c>
      <c r="X6" s="20">
        <f t="shared" si="3"/>
        <v>1907.52</v>
      </c>
      <c r="Y6" s="21">
        <f>IF(Y7="",NA(),Y7)</f>
        <v>89.97</v>
      </c>
      <c r="Z6" s="21">
        <f t="shared" ref="Z6:AH6" si="4">IF(Z7="",NA(),Z7)</f>
        <v>93.66</v>
      </c>
      <c r="AA6" s="21">
        <f t="shared" si="4"/>
        <v>99.98</v>
      </c>
      <c r="AB6" s="21">
        <f t="shared" si="4"/>
        <v>99.2</v>
      </c>
      <c r="AC6" s="21">
        <f t="shared" si="4"/>
        <v>98.25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829.3</v>
      </c>
      <c r="BG6" s="21">
        <f t="shared" ref="BG6:BO6" si="7">IF(BG7="",NA(),BG7)</f>
        <v>744.28</v>
      </c>
      <c r="BH6" s="21">
        <f t="shared" si="7"/>
        <v>746.68</v>
      </c>
      <c r="BI6" s="21">
        <f t="shared" si="7"/>
        <v>632.92999999999995</v>
      </c>
      <c r="BJ6" s="21">
        <f t="shared" si="7"/>
        <v>533.66999999999996</v>
      </c>
      <c r="BK6" s="21">
        <f t="shared" si="7"/>
        <v>1048.23</v>
      </c>
      <c r="BL6" s="21">
        <f t="shared" si="7"/>
        <v>807.75</v>
      </c>
      <c r="BM6" s="21">
        <f t="shared" si="7"/>
        <v>812.92</v>
      </c>
      <c r="BN6" s="21">
        <f t="shared" si="7"/>
        <v>765.48</v>
      </c>
      <c r="BO6" s="21">
        <f t="shared" si="7"/>
        <v>742.08</v>
      </c>
      <c r="BP6" s="20" t="str">
        <f>IF(BP7="","",IF(BP7="-","【-】","【"&amp;SUBSTITUTE(TEXT(BP7,"#,##0.00"),"-","△")&amp;"】"))</f>
        <v>【652.82】</v>
      </c>
      <c r="BQ6" s="21">
        <f>IF(BQ7="",NA(),BQ7)</f>
        <v>89.58</v>
      </c>
      <c r="BR6" s="21">
        <f t="shared" ref="BR6:BZ6" si="8">IF(BR7="",NA(),BR7)</f>
        <v>95.61</v>
      </c>
      <c r="BS6" s="21">
        <f t="shared" si="8"/>
        <v>87.72</v>
      </c>
      <c r="BT6" s="21">
        <f t="shared" si="8"/>
        <v>94.59</v>
      </c>
      <c r="BU6" s="21">
        <f t="shared" si="8"/>
        <v>100.59</v>
      </c>
      <c r="BV6" s="21">
        <f t="shared" si="8"/>
        <v>78.92</v>
      </c>
      <c r="BW6" s="21">
        <f t="shared" si="8"/>
        <v>86.94</v>
      </c>
      <c r="BX6" s="21">
        <f t="shared" si="8"/>
        <v>85.4</v>
      </c>
      <c r="BY6" s="21">
        <f t="shared" si="8"/>
        <v>87.8</v>
      </c>
      <c r="BZ6" s="21">
        <f t="shared" si="8"/>
        <v>86.51</v>
      </c>
      <c r="CA6" s="20" t="str">
        <f>IF(CA7="","",IF(CA7="-","【-】","【"&amp;SUBSTITUTE(TEXT(CA7,"#,##0.00"),"-","△")&amp;"】"))</f>
        <v>【97.61】</v>
      </c>
      <c r="CB6" s="21">
        <f>IF(CB7="",NA(),CB7)</f>
        <v>232.92</v>
      </c>
      <c r="CC6" s="21">
        <f t="shared" ref="CC6:CK6" si="9">IF(CC7="",NA(),CC7)</f>
        <v>219.15</v>
      </c>
      <c r="CD6" s="21">
        <f t="shared" si="9"/>
        <v>244.08</v>
      </c>
      <c r="CE6" s="21">
        <f t="shared" si="9"/>
        <v>225.99</v>
      </c>
      <c r="CF6" s="21">
        <f t="shared" si="9"/>
        <v>212.17</v>
      </c>
      <c r="CG6" s="21">
        <f t="shared" si="9"/>
        <v>220.31</v>
      </c>
      <c r="CH6" s="21">
        <f t="shared" si="9"/>
        <v>179.63</v>
      </c>
      <c r="CI6" s="21">
        <f t="shared" si="9"/>
        <v>188.57</v>
      </c>
      <c r="CJ6" s="21">
        <f t="shared" si="9"/>
        <v>187.69</v>
      </c>
      <c r="CK6" s="21">
        <f t="shared" si="9"/>
        <v>188.24</v>
      </c>
      <c r="CL6" s="20" t="str">
        <f>IF(CL7="","",IF(CL7="-","【-】","【"&amp;SUBSTITUTE(TEXT(CL7,"#,##0.00"),"-","△")&amp;"】"))</f>
        <v>【138.29】</v>
      </c>
      <c r="CM6" s="21">
        <f>IF(CM7="",NA(),CM7)</f>
        <v>54.63</v>
      </c>
      <c r="CN6" s="21">
        <f t="shared" ref="CN6:CV6" si="10">IF(CN7="",NA(),CN7)</f>
        <v>56.38</v>
      </c>
      <c r="CO6" s="21">
        <f t="shared" si="10"/>
        <v>49.05</v>
      </c>
      <c r="CP6" s="21">
        <f t="shared" si="10"/>
        <v>53.8</v>
      </c>
      <c r="CQ6" s="21">
        <f t="shared" si="10"/>
        <v>56.73</v>
      </c>
      <c r="CR6" s="21">
        <f t="shared" si="10"/>
        <v>49.68</v>
      </c>
      <c r="CS6" s="21">
        <f t="shared" si="10"/>
        <v>55.55</v>
      </c>
      <c r="CT6" s="21">
        <f t="shared" si="10"/>
        <v>55.84</v>
      </c>
      <c r="CU6" s="21">
        <f t="shared" si="10"/>
        <v>55.78</v>
      </c>
      <c r="CV6" s="21">
        <f t="shared" si="10"/>
        <v>54.86</v>
      </c>
      <c r="CW6" s="20" t="str">
        <f>IF(CW7="","",IF(CW7="-","【-】","【"&amp;SUBSTITUTE(TEXT(CW7,"#,##0.00"),"-","△")&amp;"】"))</f>
        <v>【59.10】</v>
      </c>
      <c r="CX6" s="21">
        <f>IF(CX7="",NA(),CX7)</f>
        <v>89</v>
      </c>
      <c r="CY6" s="21">
        <f t="shared" ref="CY6:DG6" si="11">IF(CY7="",NA(),CY7)</f>
        <v>87.73</v>
      </c>
      <c r="CZ6" s="21">
        <f t="shared" si="11"/>
        <v>87.96</v>
      </c>
      <c r="DA6" s="21">
        <f t="shared" si="11"/>
        <v>88.49</v>
      </c>
      <c r="DB6" s="21">
        <f t="shared" si="11"/>
        <v>88.64</v>
      </c>
      <c r="DC6" s="21">
        <f t="shared" si="11"/>
        <v>83.35</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154610</v>
      </c>
      <c r="D7" s="23">
        <v>47</v>
      </c>
      <c r="E7" s="23">
        <v>17</v>
      </c>
      <c r="F7" s="23">
        <v>1</v>
      </c>
      <c r="G7" s="23">
        <v>0</v>
      </c>
      <c r="H7" s="23" t="s">
        <v>98</v>
      </c>
      <c r="I7" s="23" t="s">
        <v>99</v>
      </c>
      <c r="J7" s="23" t="s">
        <v>100</v>
      </c>
      <c r="K7" s="23" t="s">
        <v>101</v>
      </c>
      <c r="L7" s="23" t="s">
        <v>102</v>
      </c>
      <c r="M7" s="23" t="s">
        <v>103</v>
      </c>
      <c r="N7" s="24" t="s">
        <v>104</v>
      </c>
      <c r="O7" s="24" t="s">
        <v>105</v>
      </c>
      <c r="P7" s="24">
        <v>73.53</v>
      </c>
      <c r="Q7" s="24">
        <v>62.72</v>
      </c>
      <c r="R7" s="24">
        <v>3300</v>
      </c>
      <c r="S7" s="24">
        <v>7971</v>
      </c>
      <c r="T7" s="24">
        <v>357.29</v>
      </c>
      <c r="U7" s="24">
        <v>22.31</v>
      </c>
      <c r="V7" s="24">
        <v>5837</v>
      </c>
      <c r="W7" s="24">
        <v>3.06</v>
      </c>
      <c r="X7" s="24">
        <v>1907.52</v>
      </c>
      <c r="Y7" s="24">
        <v>89.97</v>
      </c>
      <c r="Z7" s="24">
        <v>93.66</v>
      </c>
      <c r="AA7" s="24">
        <v>99.98</v>
      </c>
      <c r="AB7" s="24">
        <v>99.2</v>
      </c>
      <c r="AC7" s="24">
        <v>98.25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829.3</v>
      </c>
      <c r="BG7" s="24">
        <v>744.28</v>
      </c>
      <c r="BH7" s="24">
        <v>746.68</v>
      </c>
      <c r="BI7" s="24">
        <v>632.92999999999995</v>
      </c>
      <c r="BJ7" s="24">
        <v>533.66999999999996</v>
      </c>
      <c r="BK7" s="24">
        <v>1048.23</v>
      </c>
      <c r="BL7" s="24">
        <v>807.75</v>
      </c>
      <c r="BM7" s="24">
        <v>812.92</v>
      </c>
      <c r="BN7" s="24">
        <v>765.48</v>
      </c>
      <c r="BO7" s="24">
        <v>742.08</v>
      </c>
      <c r="BP7" s="24">
        <v>652.82000000000005</v>
      </c>
      <c r="BQ7" s="24">
        <v>89.58</v>
      </c>
      <c r="BR7" s="24">
        <v>95.61</v>
      </c>
      <c r="BS7" s="24">
        <v>87.72</v>
      </c>
      <c r="BT7" s="24">
        <v>94.59</v>
      </c>
      <c r="BU7" s="24">
        <v>100.59</v>
      </c>
      <c r="BV7" s="24">
        <v>78.92</v>
      </c>
      <c r="BW7" s="24">
        <v>86.94</v>
      </c>
      <c r="BX7" s="24">
        <v>85.4</v>
      </c>
      <c r="BY7" s="24">
        <v>87.8</v>
      </c>
      <c r="BZ7" s="24">
        <v>86.51</v>
      </c>
      <c r="CA7" s="24">
        <v>97.61</v>
      </c>
      <c r="CB7" s="24">
        <v>232.92</v>
      </c>
      <c r="CC7" s="24">
        <v>219.15</v>
      </c>
      <c r="CD7" s="24">
        <v>244.08</v>
      </c>
      <c r="CE7" s="24">
        <v>225.99</v>
      </c>
      <c r="CF7" s="24">
        <v>212.17</v>
      </c>
      <c r="CG7" s="24">
        <v>220.31</v>
      </c>
      <c r="CH7" s="24">
        <v>179.63</v>
      </c>
      <c r="CI7" s="24">
        <v>188.57</v>
      </c>
      <c r="CJ7" s="24">
        <v>187.69</v>
      </c>
      <c r="CK7" s="24">
        <v>188.24</v>
      </c>
      <c r="CL7" s="24">
        <v>138.29</v>
      </c>
      <c r="CM7" s="24">
        <v>54.63</v>
      </c>
      <c r="CN7" s="24">
        <v>56.38</v>
      </c>
      <c r="CO7" s="24">
        <v>49.05</v>
      </c>
      <c r="CP7" s="24">
        <v>53.8</v>
      </c>
      <c r="CQ7" s="24">
        <v>56.73</v>
      </c>
      <c r="CR7" s="24">
        <v>49.68</v>
      </c>
      <c r="CS7" s="24">
        <v>55.55</v>
      </c>
      <c r="CT7" s="24">
        <v>55.84</v>
      </c>
      <c r="CU7" s="24">
        <v>55.78</v>
      </c>
      <c r="CV7" s="24">
        <v>54.86</v>
      </c>
      <c r="CW7" s="24">
        <v>59.1</v>
      </c>
      <c r="CX7" s="24">
        <v>89</v>
      </c>
      <c r="CY7" s="24">
        <v>87.73</v>
      </c>
      <c r="CZ7" s="24">
        <v>87.96</v>
      </c>
      <c r="DA7" s="24">
        <v>88.49</v>
      </c>
      <c r="DB7" s="24">
        <v>88.64</v>
      </c>
      <c r="DC7" s="24">
        <v>83.35</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はなこ</cp:lastModifiedBy>
  <cp:lastPrinted>2024-01-23T01:07:40Z</cp:lastPrinted>
  <dcterms:created xsi:type="dcterms:W3CDTF">2023-12-12T02:46:59Z</dcterms:created>
  <dcterms:modified xsi:type="dcterms:W3CDTF">2024-01-23T01:07:46Z</dcterms:modified>
  <cp:category/>
</cp:coreProperties>
</file>