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V52111\Department\総務部\総務課\財政係\財政関係\類団比較・財政情報の開示\R6\R08.03.11〆令和６年度財政状況資料集の作成について\提出\R08.03.16再提出\"/>
    </mc:Choice>
  </mc:AlternateContent>
  <xr:revisionPtr revIDLastSave="0" documentId="13_ncr:1_{3A96E86A-8144-445C-AC7A-E5CBB543B8F8}" xr6:coauthVersionLast="47" xr6:coauthVersionMax="47" xr10:uidLastSave="{00000000-0000-0000-0000-000000000000}"/>
  <bookViews>
    <workbookView xWindow="5805" yWindow="3180" windowWidth="20490" windowHeight="9075" tabRatio="915"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36" i="10"/>
  <c r="CO35" i="10"/>
  <c r="BE35" i="10"/>
  <c r="C35" i="10"/>
  <c r="CO34" i="10"/>
  <c r="BW34" i="10"/>
  <c r="BW35" i="10" s="1"/>
  <c r="BW36" i="10" s="1"/>
  <c r="BW37" i="10" s="1"/>
  <c r="BW38" i="10" s="1"/>
  <c r="BW39" i="10" s="1"/>
  <c r="BW40" i="10" s="1"/>
  <c r="BW41" i="10" s="1"/>
  <c r="BW42" i="10" s="1"/>
  <c r="BW43" i="10" s="1"/>
  <c r="BE34" i="10"/>
  <c r="C34" i="10"/>
  <c r="U34" i="10" s="1"/>
  <c r="U35" i="10" s="1"/>
  <c r="U36" i="10" s="1"/>
  <c r="AM34" i="10" l="1"/>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<sst xmlns="http://schemas.openxmlformats.org/spreadsheetml/2006/main" count="1102" uniqueCount="564">
  <si>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</si>
  <si>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</si>
  <si>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</si>
  <si>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</si>
  <si>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</si>
  <si>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</si>
  <si>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</si>
  <si>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</si>
  <si>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</si>
  <si>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</si>
  <si>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</si>
  <si>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</si>
  <si>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</si>
  <si>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</si>
  <si>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</si>
  <si>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</si>
  <si>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</si>
  <si>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</si>
  <si>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</si>
  <si>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</si>
  <si>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</si>
  <si>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</si>
  <si>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</si>
  <si>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</si>
  <si>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</si>
  <si>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</si>
  <si>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</si>
  <si>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</si>
  <si>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</si>
  <si>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</si>
  <si>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</si>
  <si>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</si>
  <si>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</si>
  <si>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</si>
  <si>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</si>
  <si>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</si>
  <si>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</si>
  <si>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</si>
  <si>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</si>
  <si>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</si>
  <si>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</si>
  <si>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</si>
  <si>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</si>
  <si>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</si>
  <si>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</si>
  <si>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</si>
  <si>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</si>
  <si>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</si>
  <si>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</si>
  <si>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</si>
  <si>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</si>
  <si>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</si>
  <si>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</si>
  <si>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</si>
  <si>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</si>
  <si>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</si>
  <si>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</si>
  <si>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</si>
  <si>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</si>
  <si>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</si>
  <si>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</si>
  <si>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</si>
  <si>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</si>
  <si>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</si>
  <si>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</si>
  <si>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</si>
  <si>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</si>
  <si>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</si>
  <si>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</si>
  <si>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</si>
  <si>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</si>
  <si>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</si>
  <si>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</si>
  <si>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</si>
  <si>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</si>
  <si>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</si>
  <si>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</si>
  <si>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</si>
  <si>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</si>
  <si>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新潟県</t>
    <phoneticPr fontId="5"/>
  </si>
  <si>
    <t>市町村類型</t>
    <phoneticPr fontId="5"/>
  </si>
  <si>
    <t>Ⅱ－２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</si>
  <si>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</si>
  <si>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</si>
  <si>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</si>
  <si>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</si>
  <si>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</si>
  <si>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</si>
  <si>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</si>
  <si>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</si>
  <si>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</si>
  <si>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</si>
  <si>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</si>
  <si>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</si>
  <si>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湯沢町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</si>
  <si>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</si>
  <si>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</si>
  <si>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</si>
  <si>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</si>
  <si>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</si>
  <si>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</si>
  <si>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</si>
  <si>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</si>
  <si>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</si>
  <si>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</si>
  <si>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</si>
  <si>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</si>
  <si>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</si>
  <si>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</si>
  <si>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</si>
  <si>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</si>
  <si>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</si>
  <si>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</si>
  <si>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</si>
  <si>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</si>
  <si>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</si>
  <si>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</si>
  <si>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</si>
  <si>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</si>
  <si>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</si>
  <si>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</si>
  <si>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</si>
  <si>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</si>
  <si>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</si>
  <si>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</si>
  <si>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</si>
  <si>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</si>
  <si>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</si>
  <si>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</si>
  <si>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</si>
  <si>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</si>
  <si>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</si>
  <si>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</si>
  <si>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</si>
  <si>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</si>
  <si>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</si>
  <si>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</si>
  <si>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</si>
  <si>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</si>
  <si>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</si>
  <si>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</si>
  <si>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</si>
  <si>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</si>
  <si>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</si>
  <si>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-1.0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</si>
  <si>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</si>
  <si>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</si>
  <si>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</si>
  <si>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</si>
  <si>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</si>
  <si>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</si>
  <si>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</si>
  <si>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</si>
  <si>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</si>
  <si>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</si>
  <si>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</si>
  <si>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</si>
  <si>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</si>
  <si>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</si>
  <si>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</si>
  <si>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</si>
  <si>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</si>
  <si>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</si>
  <si>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</si>
  <si>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</si>
  <si>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</si>
  <si>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</si>
  <si>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</si>
  <si>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</si>
  <si>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</si>
  <si>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</si>
  <si>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</si>
  <si>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</si>
  <si>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</si>
  <si>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</si>
  <si>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</si>
  <si>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</si>
  <si>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</si>
  <si>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</si>
  <si>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</si>
  <si>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</si>
  <si>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</si>
  <si>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</si>
  <si>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</si>
  <si>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</si>
  <si>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</si>
  <si>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</si>
  <si>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</si>
  <si>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</si>
  <si>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</si>
  <si>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</si>
  <si>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</si>
  <si>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</si>
  <si>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</si>
  <si>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</si>
  <si>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</si>
  <si>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</si>
  <si>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</si>
  <si>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</si>
  <si>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</si>
  <si>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</si>
  <si>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</si>
  <si>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</si>
  <si>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新潟県湯沢町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</si>
  <si>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</si>
  <si>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</si>
  <si>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</si>
  <si>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</si>
  <si>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</si>
  <si>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</si>
  <si>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</si>
  <si>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</si>
  <si>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</si>
  <si>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</si>
  <si>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</si>
  <si>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</si>
  <si>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</si>
  <si>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</si>
  <si>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</si>
  <si>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</si>
  <si>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</si>
  <si>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</si>
  <si>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</si>
  <si>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</si>
  <si>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</si>
  <si>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</si>
  <si>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</si>
  <si>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</si>
  <si>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</si>
  <si>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</si>
  <si>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</si>
  <si>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</si>
  <si>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</si>
  <si>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</si>
  <si>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</si>
  <si>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</si>
  <si>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</si>
  <si>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</si>
  <si>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</si>
  <si>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</si>
  <si>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</si>
  <si>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</si>
  <si>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</si>
  <si>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</si>
  <si>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</si>
  <si>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</si>
  <si>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</si>
  <si>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</si>
  <si>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</si>
  <si>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</si>
  <si>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</si>
  <si>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</si>
  <si>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</si>
  <si>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</si>
  <si>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</si>
  <si>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</si>
  <si>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</si>
  <si>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</si>
  <si>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</si>
  <si>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</si>
  <si>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</si>
  <si>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</si>
  <si>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</si>
  <si>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</si>
  <si>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</si>
  <si>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</si>
  <si>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</si>
  <si>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</si>
  <si>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</si>
  <si>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</si>
  <si>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</si>
  <si>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</si>
  <si>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</si>
  <si>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</si>
  <si>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</si>
  <si>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</si>
  <si>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</si>
  <si>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</si>
  <si>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</si>
  <si>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</si>
  <si>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</si>
  <si>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</si>
  <si>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</si>
  <si>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</si>
  <si>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</si>
  <si>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</si>
  <si>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</si>
  <si>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</si>
  <si>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</si>
  <si>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</si>
  <si>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</si>
  <si>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</si>
  <si>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</si>
  <si>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</si>
  <si>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</si>
  <si>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</si>
  <si>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</si>
  <si>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</si>
  <si>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</si>
  <si>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</si>
  <si>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</si>
  <si>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</si>
  <si>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</si>
  <si>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</si>
  <si>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</si>
  <si>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</si>
  <si>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</si>
  <si>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</si>
  <si>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</si>
  <si>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</si>
  <si>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</si>
  <si>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</si>
  <si>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</si>
  <si>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</si>
  <si>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</si>
  <si>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</si>
  <si>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</si>
  <si>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</si>
  <si>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</si>
  <si>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</si>
  <si>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</si>
  <si>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</si>
  <si>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</si>
  <si>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</si>
  <si>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</si>
  <si>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</si>
  <si>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</si>
  <si>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</si>
  <si>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</si>
  <si>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</si>
  <si>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</si>
  <si>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</si>
  <si>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</si>
  <si>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</si>
  <si>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</si>
  <si>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</si>
  <si>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</si>
  <si>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</si>
  <si>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</si>
  <si>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</si>
  <si>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</si>
  <si>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</si>
  <si>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</si>
  <si>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</si>
  <si>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</si>
  <si>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</si>
  <si>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</si>
  <si>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</si>
  <si>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</si>
  <si>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</si>
  <si>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</si>
  <si>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</si>
  <si>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</si>
  <si>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</si>
  <si>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新潟県湯沢町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</si>
  <si>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</si>
  <si>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</si>
  <si>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</si>
  <si>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</si>
  <si>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</si>
  <si>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</si>
  <si>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</si>
  <si>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</si>
  <si>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</si>
  <si>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</si>
  <si>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</si>
  <si>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</si>
  <si>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</si>
  <si>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</si>
  <si>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</si>
  <si>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</si>
  <si>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</si>
  <si>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</si>
  <si>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</si>
  <si>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</si>
  <si>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</si>
  <si>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</si>
  <si>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</si>
  <si>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</si>
  <si>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</si>
  <si>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</si>
  <si>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</si>
  <si>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</si>
  <si>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</si>
  <si>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</si>
  <si>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</si>
  <si>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</si>
  <si>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</si>
  <si>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</si>
  <si>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</si>
  <si>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</si>
  <si>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</si>
  <si>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</si>
  <si>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</si>
  <si>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</si>
  <si>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</si>
  <si>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</si>
  <si>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</si>
  <si>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</si>
  <si>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</si>
  <si>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</si>
  <si>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</si>
  <si>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</si>
  <si>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</si>
  <si>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</si>
  <si>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</si>
  <si>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</si>
  <si>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</si>
  <si>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</si>
  <si>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</si>
  <si>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</si>
  <si>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</si>
  <si>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</si>
  <si>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</si>
  <si>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</si>
  <si>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</si>
  <si>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</si>
  <si>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</si>
  <si>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</si>
  <si>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</si>
  <si>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</si>
  <si>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</si>
  <si>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</si>
  <si>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</si>
  <si>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</si>
  <si>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</si>
  <si>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</si>
  <si>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</si>
  <si>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</si>
  <si>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</si>
  <si>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</si>
  <si>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</si>
  <si>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</si>
  <si>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</si>
  <si>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</si>
  <si>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</si>
  <si>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</si>
  <si>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</si>
  <si>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</si>
  <si>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</si>
  <si>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</si>
  <si>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</si>
  <si>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</si>
  <si>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</si>
  <si>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</si>
  <si>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</si>
  <si>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</si>
  <si>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</si>
  <si>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</si>
  <si>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</si>
  <si>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</si>
  <si>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</si>
  <si>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</si>
  <si>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</si>
  <si>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</si>
  <si>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</si>
  <si>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</si>
  <si>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</si>
  <si>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</si>
  <si>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</si>
  <si>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</si>
  <si>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</si>
  <si>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</si>
  <si>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</si>
  <si>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</si>
  <si>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</si>
  <si>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</si>
  <si>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</si>
  <si>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</si>
  <si>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</si>
  <si>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</si>
  <si>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</si>
  <si>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</si>
  <si>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</si>
  <si>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</si>
  <si>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</si>
  <si>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</si>
  <si>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</si>
  <si>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</si>
  <si>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</si>
  <si>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</si>
  <si>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</si>
  <si>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</si>
  <si>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</si>
  <si>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</si>
  <si>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</si>
  <si>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</si>
  <si>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</si>
  <si>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</si>
  <si>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</si>
  <si>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</si>
  <si>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</si>
  <si>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</si>
  <si>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</si>
  <si>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</si>
  <si>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</si>
  <si>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</si>
  <si>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</si>
  <si>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</si>
  <si>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</si>
  <si>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</si>
  <si>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</si>
  <si>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</si>
  <si>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</si>
  <si>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</si>
  <si>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</si>
  <si>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</si>
  <si>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</si>
  <si>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</si>
  <si>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</si>
  <si>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</si>
  <si>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</si>
  <si>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</si>
  <si>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</si>
  <si>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</si>
  <si>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</si>
  <si>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</si>
  <si>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</si>
  <si>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</si>
  <si>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</si>
  <si>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</si>
  <si>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</si>
  <si>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</si>
  <si>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</si>
  <si>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</si>
  <si>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</si>
  <si>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</si>
  <si>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</si>
  <si>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</si>
  <si>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</si>
  <si>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2.05</t>
  </si>
  <si>
    <t>▲ 0.12</t>
  </si>
  <si>
    <t>▲ 0.54</t>
  </si>
  <si>
    <t>▲ 2.00</t>
  </si>
  <si>
    <t>病院事業会計</t>
  </si>
  <si>
    <t>一般会計</t>
  </si>
  <si>
    <t>水道事業会計</t>
  </si>
  <si>
    <t>下水道事業会計</t>
  </si>
  <si>
    <t>介護保険特別会計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</si>
  <si>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</si>
  <si>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</si>
  <si>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</si>
  <si>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</si>
  <si>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</si>
  <si>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</si>
  <si>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</si>
  <si>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</si>
  <si>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</si>
  <si>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</si>
  <si>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魚沼地域特別養護老人ホーム組合</t>
    <rPh sb="0" eb="2">
      <t>ウオヌマ</t>
    </rPh>
    <rPh sb="2" eb="4">
      <t>チイキ</t>
    </rPh>
    <rPh sb="4" eb="6">
      <t>トクベツ</t>
    </rPh>
    <rPh sb="6" eb="8">
      <t>ヨウゴ</t>
    </rPh>
    <rPh sb="8" eb="10">
      <t>ロウジン</t>
    </rPh>
    <rPh sb="13" eb="15">
      <t>クミアイ</t>
    </rPh>
    <phoneticPr fontId="2"/>
  </si>
  <si>
    <t>魚沼地区障害福祉組合</t>
    <rPh sb="0" eb="2">
      <t>ウオヌマ</t>
    </rPh>
    <rPh sb="2" eb="4">
      <t>チク</t>
    </rPh>
    <rPh sb="4" eb="6">
      <t>ショウガイ</t>
    </rPh>
    <rPh sb="6" eb="8">
      <t>フクシ</t>
    </rPh>
    <rPh sb="8" eb="10">
      <t>クミアイ</t>
    </rPh>
    <phoneticPr fontId="2"/>
  </si>
  <si>
    <t>新潟県後期高齢者医療広域連合（一般会計）</t>
    <rPh sb="0" eb="3">
      <t>ニイガタケン</t>
    </rPh>
    <rPh sb="3" eb="5">
      <t>コウキ</t>
    </rPh>
    <rPh sb="5" eb="8">
      <t>コウレイシャ</t>
    </rPh>
    <rPh sb="8" eb="10">
      <t>イリョウ</t>
    </rPh>
    <rPh sb="10" eb="12">
      <t>コウイキ</t>
    </rPh>
    <rPh sb="12" eb="14">
      <t>レンゴウ</t>
    </rPh>
    <rPh sb="15" eb="17">
      <t>イッパン</t>
    </rPh>
    <rPh sb="17" eb="19">
      <t>カイケイ</t>
    </rPh>
    <phoneticPr fontId="2"/>
  </si>
  <si>
    <t>新潟県後期高齢者医療広域連合（後期高齢者医療特別会計）</t>
    <rPh sb="0" eb="3">
      <t>ニイガタケン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</si>
  <si>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新潟県市町村総合事務組合（一般会計）</t>
    <rPh sb="0" eb="3">
      <t>ニイガタケン</t>
    </rPh>
    <rPh sb="3" eb="6">
      <t>シチョウソン</t>
    </rPh>
    <rPh sb="6" eb="8">
      <t>ソウゴウ</t>
    </rPh>
    <rPh sb="8" eb="10">
      <t>ジム</t>
    </rPh>
    <rPh sb="10" eb="12">
      <t>クミアイ</t>
    </rPh>
    <rPh sb="13" eb="15">
      <t>イッパン</t>
    </rPh>
    <rPh sb="15" eb="17">
      <t>カイケイ</t>
    </rPh>
    <phoneticPr fontId="2"/>
  </si>
  <si>
    <t>新潟県市町村総合事務組合（職員退職手当支給事業特別会計）</t>
    <rPh sb="0" eb="3">
      <t>ニイガタケン</t>
    </rPh>
    <rPh sb="3" eb="6">
      <t>シチョウソン</t>
    </rPh>
    <rPh sb="6" eb="8">
      <t>ソウゴウ</t>
    </rPh>
    <rPh sb="8" eb="10">
      <t>ジム</t>
    </rPh>
    <rPh sb="10" eb="12">
      <t>クミアイ</t>
    </rPh>
    <rPh sb="13" eb="15">
      <t>ショクイン</t>
    </rPh>
    <rPh sb="15" eb="17">
      <t>タイショク</t>
    </rPh>
    <rPh sb="17" eb="19">
      <t>テアテ</t>
    </rPh>
    <rPh sb="19" eb="21">
      <t>シキュウ</t>
    </rPh>
    <rPh sb="21" eb="23">
      <t>ジギョウ</t>
    </rPh>
    <rPh sb="23" eb="25">
      <t>トクベツ</t>
    </rPh>
    <rPh sb="25" eb="27">
      <t>カイケイ</t>
    </rPh>
    <phoneticPr fontId="2"/>
  </si>
  <si>
    <t>新潟県市町村総合事務組合（消防団員等公務災害補償事業特別会計）</t>
    <rPh sb="0" eb="3">
      <t>ニイガタケン</t>
    </rPh>
    <rPh sb="3" eb="6">
      <t>シチョウソン</t>
    </rPh>
    <rPh sb="6" eb="8">
      <t>ソウゴウ</t>
    </rPh>
    <rPh sb="8" eb="10">
      <t>ジム</t>
    </rPh>
    <rPh sb="10" eb="12">
      <t>クミアイ</t>
    </rPh>
    <rPh sb="13" eb="16">
      <t>ショウボウダン</t>
    </rPh>
    <rPh sb="16" eb="18">
      <t>インナド</t>
    </rPh>
    <rPh sb="18" eb="20">
      <t>コウム</t>
    </rPh>
    <rPh sb="20" eb="22">
      <t>サイガイ</t>
    </rPh>
    <rPh sb="22" eb="24">
      <t>ホショウ</t>
    </rPh>
    <rPh sb="24" eb="26">
      <t>ジギョウ</t>
    </rPh>
    <rPh sb="26" eb="28">
      <t>トクベツ</t>
    </rPh>
    <rPh sb="28" eb="30">
      <t>カイケイ</t>
    </rPh>
    <phoneticPr fontId="2"/>
  </si>
  <si>
    <t>新潟県市町村総合事務組合（消防賞じゅつ金等支給事業特別会計）</t>
    <rPh sb="0" eb="3">
      <t>ニイガタケン</t>
    </rPh>
    <rPh sb="3" eb="6">
      <t>シチョウソン</t>
    </rPh>
    <rPh sb="6" eb="8">
      <t>ソウゴウ</t>
    </rPh>
    <rPh sb="8" eb="10">
      <t>ジム</t>
    </rPh>
    <rPh sb="10" eb="12">
      <t>クミアイ</t>
    </rPh>
    <rPh sb="13" eb="15">
      <t>ショウボウ</t>
    </rPh>
    <rPh sb="15" eb="16">
      <t>ショウ</t>
    </rPh>
    <rPh sb="19" eb="20">
      <t>キン</t>
    </rPh>
    <rPh sb="20" eb="21">
      <t>ナド</t>
    </rPh>
    <rPh sb="21" eb="23">
      <t>シキュウ</t>
    </rPh>
    <rPh sb="23" eb="25">
      <t>ジギョウ</t>
    </rPh>
    <rPh sb="25" eb="27">
      <t>トクベツ</t>
    </rPh>
    <rPh sb="27" eb="29">
      <t>カイケイ</t>
    </rPh>
    <phoneticPr fontId="2"/>
  </si>
  <si>
    <t>新潟県市町村総合事務組合（非常勤職員公務災害補償等事業特別会計）</t>
    <rPh sb="0" eb="3">
      <t>ニイガタケン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5">
      <t>トウ</t>
    </rPh>
    <rPh sb="25" eb="27">
      <t>ジギョウ</t>
    </rPh>
    <rPh sb="27" eb="29">
      <t>トクベツ</t>
    </rPh>
    <rPh sb="29" eb="31">
      <t>カイケイ</t>
    </rPh>
    <phoneticPr fontId="2"/>
  </si>
  <si>
    <t>新潟県市町村総合事務組合（交通災害共済事業特別会計）</t>
    <rPh sb="0" eb="3">
      <t>ニイガタケン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
  </si>
  <si>
    <t>湯沢こころのふるさと基金</t>
  </si>
  <si>
    <t>美術館建設基金</t>
  </si>
  <si>
    <t>旧学校施設解体撤去基金</t>
  </si>
  <si>
    <t>公共事業基金</t>
  </si>
  <si>
    <t>ふるさと基金</t>
    <rPh sb="4" eb="6">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</si>
</sst>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extLst>
            <c:ext xmlns:c16="http://schemas.microsoft.com/office/drawing/2014/chart" uri="{C3380CC4-5D6E-409C-BE32-E72D297353CC}">
              <c16:uniqueId val="{00000000-482F-4A3C-8160-CBFB729B4D9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115348</c:v>
                </c:pt>
                <c:pt idx="1">
                  <c:v>141464</c:v>
                </c:pt>
                <c:pt idx="2">
                  <c:v>216646</c:v>
                </c:pt>
                <c:pt idx="3">
                  <c:v>172675</c:v>
                </c:pt>
                <c:pt idx="4">
                  <c:v>181845</c:v>
                </c:pt>
              </c:numCache>
            </c:numRef>
          </c:val>
          <c:smooth val="0"/>
          <c:extLst>
            <c:ext xmlns:c16="http://schemas.microsoft.com/office/drawing/2014/chart" uri="{C3380CC4-5D6E-409C-BE32-E72D297353CC}">
              <c16:uniqueId val="{00000001-482F-4A3C-8160-CBFB729B4D9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14.54</c:v>
                </c:pt>
                <c:pt idx="1">
                  <c:v>15.42</c:v>
                </c:pt>
                <c:pt idx="2">
                  <c:v>12.39</c:v>
                </c:pt>
                <c:pt idx="3">
                  <c:v>15.27</c:v>
                </c:pt>
                <c:pt idx="4">
                  <c:v>12.07</c:v>
                </c:pt>
              </c:numCache>
            </c:numRef>
          </c:val>
          <c:extLst>
            <c:ext xmlns:c16="http://schemas.microsoft.com/office/drawing/2014/chart" uri="{C3380CC4-5D6E-409C-BE32-E72D297353CC}">
              <c16:uniqueId val="{00000000-062B-4F1B-B784-061C4CB5DFC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26.31</c:v>
                </c:pt>
                <c:pt idx="1">
                  <c:v>27.61</c:v>
                </c:pt>
                <c:pt idx="2">
                  <c:v>31.8</c:v>
                </c:pt>
                <c:pt idx="3">
                  <c:v>28.86</c:v>
                </c:pt>
                <c:pt idx="4">
                  <c:v>28.9</c:v>
                </c:pt>
              </c:numCache>
            </c:numRef>
          </c:val>
          <c:extLst>
            <c:ext xmlns:c16="http://schemas.microsoft.com/office/drawing/2014/chart" uri="{C3380CC4-5D6E-409C-BE32-E72D297353CC}">
              <c16:uniqueId val="{00000001-062B-4F1B-B784-061C4CB5DFC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-2.0499999999999998</c:v>
                </c:pt>
                <c:pt idx="1">
                  <c:v>4.57</c:v>
                </c:pt>
                <c:pt idx="2">
                  <c:v>-0.12</c:v>
                </c:pt>
                <c:pt idx="3">
                  <c:v>-0.54</c:v>
                </c:pt>
                <c:pt idx="4">
                  <c:v>-2</c:v>
                </c:pt>
              </c:numCache>
            </c:numRef>
          </c:val>
          <c:smooth val="0"/>
          <c:extLst>
            <c:ext xmlns:c16="http://schemas.microsoft.com/office/drawing/2014/chart" uri="{C3380CC4-5D6E-409C-BE32-E72D297353CC}">
              <c16:uniqueId val="{00000002-062B-4F1B-B784-061C4CB5DFC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0.89</c:v>
                </c:pt>
                <c:pt idx="2">
                  <c:v>#N/A</c:v>
                </c:pt>
                <c:pt idx="3">
                  <c:v>0.92</c:v>
                </c:pt>
                <c:pt idx="4">
                  <c:v>#N/A</c:v>
                </c:pt>
                <c:pt idx="5">
                  <c:v>0.96</c:v>
                </c:pt>
                <c:pt idx="6">
                  <c:v>#N/A</c:v>
                </c:pt>
                <c:pt idx="7">
                  <c:v>1.46</c:v>
                </c:pt>
                <c:pt idx="8">
                  <c:v>0</c:v>
                </c:pt>
                <c:pt idx="9">
                  <c:v>0</c:v>
                </c:pt>
              </c:numCache>
            </c:numRef>
          </c:val>
          <c:extLst>
            <c:ext xmlns:c16="http://schemas.microsoft.com/office/drawing/2014/chart" uri="{C3380CC4-5D6E-409C-BE32-E72D297353CC}">
              <c16:uniqueId val="{00000000-8D1B-42A4-87B1-DAA5CD42E7E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D1B-42A4-87B1-DAA5CD42E7EA}"/>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D1B-42A4-87B1-DAA5CD42E7EA}"/>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0.03</c:v>
                </c:pt>
                <c:pt idx="2">
                  <c:v>#N/A</c:v>
                </c:pt>
                <c:pt idx="3">
                  <c:v>0.05</c:v>
                </c:pt>
                <c:pt idx="4">
                  <c:v>#N/A</c:v>
                </c:pt>
                <c:pt idx="5">
                  <c:v>0.04</c:v>
                </c:pt>
                <c:pt idx="6">
                  <c:v>#N/A</c:v>
                </c:pt>
                <c:pt idx="7">
                  <c:v>7.0000000000000007E-2</c:v>
                </c:pt>
                <c:pt idx="8">
                  <c:v>#N/A</c:v>
                </c:pt>
                <c:pt idx="9">
                  <c:v>0.03</c:v>
                </c:pt>
              </c:numCache>
            </c:numRef>
          </c:val>
          <c:extLst>
            <c:ext xmlns:c16="http://schemas.microsoft.com/office/drawing/2014/chart" uri="{C3380CC4-5D6E-409C-BE32-E72D297353CC}">
              <c16:uniqueId val="{00000003-8D1B-42A4-87B1-DAA5CD42E7EA}"/>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c:v>
                </c:pt>
                <c:pt idx="2">
                  <c:v>#N/A</c:v>
                </c:pt>
                <c:pt idx="3">
                  <c:v>0.59</c:v>
                </c:pt>
                <c:pt idx="4">
                  <c:v>#N/A</c:v>
                </c:pt>
                <c:pt idx="5">
                  <c:v>0.32</c:v>
                </c:pt>
                <c:pt idx="6">
                  <c:v>#N/A</c:v>
                </c:pt>
                <c:pt idx="7">
                  <c:v>0.86</c:v>
                </c:pt>
                <c:pt idx="8">
                  <c:v>#N/A</c:v>
                </c:pt>
                <c:pt idx="9">
                  <c:v>0.56000000000000005</c:v>
                </c:pt>
              </c:numCache>
            </c:numRef>
          </c:val>
          <c:extLst>
            <c:ext xmlns:c16="http://schemas.microsoft.com/office/drawing/2014/chart" uri="{C3380CC4-5D6E-409C-BE32-E72D297353CC}">
              <c16:uniqueId val="{00000004-8D1B-42A4-87B1-DAA5CD42E7EA}"/>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1.3</c:v>
                </c:pt>
                <c:pt idx="2">
                  <c:v>#N/A</c:v>
                </c:pt>
                <c:pt idx="3">
                  <c:v>1.03</c:v>
                </c:pt>
                <c:pt idx="4">
                  <c:v>#N/A</c:v>
                </c:pt>
                <c:pt idx="5">
                  <c:v>1.48</c:v>
                </c:pt>
                <c:pt idx="6">
                  <c:v>#N/A</c:v>
                </c:pt>
                <c:pt idx="7">
                  <c:v>1.49</c:v>
                </c:pt>
                <c:pt idx="8">
                  <c:v>#N/A</c:v>
                </c:pt>
                <c:pt idx="9">
                  <c:v>1.08</c:v>
                </c:pt>
              </c:numCache>
            </c:numRef>
          </c:val>
          <c:extLst>
            <c:ext xmlns:c16="http://schemas.microsoft.com/office/drawing/2014/chart" uri="{C3380CC4-5D6E-409C-BE32-E72D297353CC}">
              <c16:uniqueId val="{00000005-8D1B-42A4-87B1-DAA5CD42E7EA}"/>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4.55</c:v>
                </c:pt>
              </c:numCache>
            </c:numRef>
          </c:val>
          <c:extLst>
            <c:ext xmlns:c16="http://schemas.microsoft.com/office/drawing/2014/chart" uri="{C3380CC4-5D6E-409C-BE32-E72D297353CC}">
              <c16:uniqueId val="{00000006-8D1B-42A4-87B1-DAA5CD42E7EA}"/>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9.43</c:v>
                </c:pt>
                <c:pt idx="2">
                  <c:v>#N/A</c:v>
                </c:pt>
                <c:pt idx="3">
                  <c:v>8.24</c:v>
                </c:pt>
                <c:pt idx="4">
                  <c:v>#N/A</c:v>
                </c:pt>
                <c:pt idx="5">
                  <c:v>9.4</c:v>
                </c:pt>
                <c:pt idx="6">
                  <c:v>#N/A</c:v>
                </c:pt>
                <c:pt idx="7">
                  <c:v>11.35</c:v>
                </c:pt>
                <c:pt idx="8">
                  <c:v>#N/A</c:v>
                </c:pt>
                <c:pt idx="9">
                  <c:v>11.95</c:v>
                </c:pt>
              </c:numCache>
            </c:numRef>
          </c:val>
          <c:extLst>
            <c:ext xmlns:c16="http://schemas.microsoft.com/office/drawing/2014/chart" uri="{C3380CC4-5D6E-409C-BE32-E72D297353CC}">
              <c16:uniqueId val="{00000007-8D1B-42A4-87B1-DAA5CD42E7E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14.54</c:v>
                </c:pt>
                <c:pt idx="2">
                  <c:v>#N/A</c:v>
                </c:pt>
                <c:pt idx="3">
                  <c:v>15.41</c:v>
                </c:pt>
                <c:pt idx="4">
                  <c:v>#N/A</c:v>
                </c:pt>
                <c:pt idx="5">
                  <c:v>12.39</c:v>
                </c:pt>
                <c:pt idx="6">
                  <c:v>#N/A</c:v>
                </c:pt>
                <c:pt idx="7">
                  <c:v>15.27</c:v>
                </c:pt>
                <c:pt idx="8">
                  <c:v>#N/A</c:v>
                </c:pt>
                <c:pt idx="9">
                  <c:v>12.06</c:v>
                </c:pt>
              </c:numCache>
            </c:numRef>
          </c:val>
          <c:extLst>
            <c:ext xmlns:c16="http://schemas.microsoft.com/office/drawing/2014/chart" uri="{C3380CC4-5D6E-409C-BE32-E72D297353CC}">
              <c16:uniqueId val="{00000008-8D1B-42A4-87B1-DAA5CD42E7EA}"/>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10.54</c:v>
                </c:pt>
                <c:pt idx="2">
                  <c:v>#N/A</c:v>
                </c:pt>
                <c:pt idx="3">
                  <c:v>11.5</c:v>
                </c:pt>
                <c:pt idx="4">
                  <c:v>#N/A</c:v>
                </c:pt>
                <c:pt idx="5">
                  <c:v>17</c:v>
                </c:pt>
                <c:pt idx="6">
                  <c:v>#N/A</c:v>
                </c:pt>
                <c:pt idx="7">
                  <c:v>15.92</c:v>
                </c:pt>
                <c:pt idx="8">
                  <c:v>#N/A</c:v>
                </c:pt>
                <c:pt idx="9">
                  <c:v>16.59</c:v>
                </c:pt>
              </c:numCache>
            </c:numRef>
          </c:val>
          <c:extLst>
            <c:ext xmlns:c16="http://schemas.microsoft.com/office/drawing/2014/chart" uri="{C3380CC4-5D6E-409C-BE32-E72D297353CC}">
              <c16:uniqueId val="{00000009-8D1B-42A4-87B1-DAA5CD42E7EA}"/>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586</c:v>
                </c:pt>
                <c:pt idx="5">
                  <c:v>556</c:v>
                </c:pt>
                <c:pt idx="8">
                  <c:v>521</c:v>
                </c:pt>
                <c:pt idx="11">
                  <c:v>455</c:v>
                </c:pt>
                <c:pt idx="14">
                  <c:v>420</c:v>
                </c:pt>
              </c:numCache>
            </c:numRef>
          </c:val>
          <c:extLst>
            <c:ext xmlns:c16="http://schemas.microsoft.com/office/drawing/2014/chart" uri="{C3380CC4-5D6E-409C-BE32-E72D297353CC}">
              <c16:uniqueId val="{00000000-E040-4DC4-A58D-7BD12E9743B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040-4DC4-A58D-7BD12E9743B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E040-4DC4-A58D-7BD12E9743B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8</c:v>
                </c:pt>
                <c:pt idx="3">
                  <c:v>8</c:v>
                </c:pt>
                <c:pt idx="6">
                  <c:v>5</c:v>
                </c:pt>
                <c:pt idx="9">
                  <c:v>2</c:v>
                </c:pt>
                <c:pt idx="12">
                  <c:v>2</c:v>
                </c:pt>
              </c:numCache>
            </c:numRef>
          </c:val>
          <c:extLst>
            <c:ext xmlns:c16="http://schemas.microsoft.com/office/drawing/2014/chart" uri="{C3380CC4-5D6E-409C-BE32-E72D297353CC}">
              <c16:uniqueId val="{00000003-E040-4DC4-A58D-7BD12E9743B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479</c:v>
                </c:pt>
                <c:pt idx="3">
                  <c:v>428</c:v>
                </c:pt>
                <c:pt idx="6">
                  <c:v>381</c:v>
                </c:pt>
                <c:pt idx="9">
                  <c:v>376</c:v>
                </c:pt>
                <c:pt idx="12">
                  <c:v>393</c:v>
                </c:pt>
              </c:numCache>
            </c:numRef>
          </c:val>
          <c:extLst>
            <c:ext xmlns:c16="http://schemas.microsoft.com/office/drawing/2014/chart" uri="{C3380CC4-5D6E-409C-BE32-E72D297353CC}">
              <c16:uniqueId val="{00000004-E040-4DC4-A58D-7BD12E9743B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040-4DC4-A58D-7BD12E9743B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040-4DC4-A58D-7BD12E9743B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368</c:v>
                </c:pt>
                <c:pt idx="3">
                  <c:v>385</c:v>
                </c:pt>
                <c:pt idx="6">
                  <c:v>415</c:v>
                </c:pt>
                <c:pt idx="9">
                  <c:v>450</c:v>
                </c:pt>
                <c:pt idx="12">
                  <c:v>416</c:v>
                </c:pt>
              </c:numCache>
            </c:numRef>
          </c:val>
          <c:extLst>
            <c:ext xmlns:c16="http://schemas.microsoft.com/office/drawing/2014/chart" uri="{C3380CC4-5D6E-409C-BE32-E72D297353CC}">
              <c16:uniqueId val="{00000007-E040-4DC4-A58D-7BD12E9743B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269</c:v>
                </c:pt>
                <c:pt idx="2">
                  <c:v>#N/A</c:v>
                </c:pt>
                <c:pt idx="3">
                  <c:v>#N/A</c:v>
                </c:pt>
                <c:pt idx="4">
                  <c:v>265</c:v>
                </c:pt>
                <c:pt idx="5">
                  <c:v>#N/A</c:v>
                </c:pt>
                <c:pt idx="6">
                  <c:v>#N/A</c:v>
                </c:pt>
                <c:pt idx="7">
                  <c:v>280</c:v>
                </c:pt>
                <c:pt idx="8">
                  <c:v>#N/A</c:v>
                </c:pt>
                <c:pt idx="9">
                  <c:v>#N/A</c:v>
                </c:pt>
                <c:pt idx="10">
                  <c:v>373</c:v>
                </c:pt>
                <c:pt idx="11">
                  <c:v>#N/A</c:v>
                </c:pt>
                <c:pt idx="12">
                  <c:v>#N/A</c:v>
                </c:pt>
                <c:pt idx="13">
                  <c:v>391</c:v>
                </c:pt>
                <c:pt idx="14">
                  <c:v>#N/A</c:v>
                </c:pt>
              </c:numCache>
            </c:numRef>
          </c:val>
          <c:smooth val="0"/>
          <c:extLst>
            <c:ext xmlns:c16="http://schemas.microsoft.com/office/drawing/2014/chart" uri="{C3380CC4-5D6E-409C-BE32-E72D297353CC}">
              <c16:uniqueId val="{00000008-E040-4DC4-A58D-7BD12E9743B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4708</c:v>
                </c:pt>
                <c:pt idx="5">
                  <c:v>4712</c:v>
                </c:pt>
                <c:pt idx="8">
                  <c:v>4716</c:v>
                </c:pt>
                <c:pt idx="11">
                  <c:v>4523</c:v>
                </c:pt>
                <c:pt idx="14">
                  <c:v>4227</c:v>
                </c:pt>
              </c:numCache>
            </c:numRef>
          </c:val>
          <c:extLst>
            <c:ext xmlns:c16="http://schemas.microsoft.com/office/drawing/2014/chart" uri="{C3380CC4-5D6E-409C-BE32-E72D297353CC}">
              <c16:uniqueId val="{00000000-EA44-4ED2-9731-8D383487121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c:v>
                </c:pt>
                <c:pt idx="5">
                  <c:v>6</c:v>
                </c:pt>
                <c:pt idx="8">
                  <c:v>2</c:v>
                </c:pt>
                <c:pt idx="11">
                  <c:v>0</c:v>
                </c:pt>
                <c:pt idx="14">
                  <c:v>0</c:v>
                </c:pt>
              </c:numCache>
            </c:numRef>
          </c:val>
          <c:extLst>
            <c:ext xmlns:c16="http://schemas.microsoft.com/office/drawing/2014/chart" uri="{C3380CC4-5D6E-409C-BE32-E72D297353CC}">
              <c16:uniqueId val="{00000001-EA44-4ED2-9731-8D383487121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2008</c:v>
                </c:pt>
                <c:pt idx="5">
                  <c:v>2269</c:v>
                </c:pt>
                <c:pt idx="8">
                  <c:v>2550</c:v>
                </c:pt>
                <c:pt idx="11">
                  <c:v>2497</c:v>
                </c:pt>
                <c:pt idx="14">
                  <c:v>2692</c:v>
                </c:pt>
              </c:numCache>
            </c:numRef>
          </c:val>
          <c:extLst>
            <c:ext xmlns:c16="http://schemas.microsoft.com/office/drawing/2014/chart" uri="{C3380CC4-5D6E-409C-BE32-E72D297353CC}">
              <c16:uniqueId val="{00000002-EA44-4ED2-9731-8D383487121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A44-4ED2-9731-8D383487121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A44-4ED2-9731-8D383487121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A44-4ED2-9731-8D383487121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1168</c:v>
                </c:pt>
                <c:pt idx="3">
                  <c:v>1141</c:v>
                </c:pt>
                <c:pt idx="6">
                  <c:v>1175</c:v>
                </c:pt>
                <c:pt idx="9">
                  <c:v>1091</c:v>
                </c:pt>
                <c:pt idx="12">
                  <c:v>1051</c:v>
                </c:pt>
              </c:numCache>
            </c:numRef>
          </c:val>
          <c:extLst>
            <c:ext xmlns:c16="http://schemas.microsoft.com/office/drawing/2014/chart" uri="{C3380CC4-5D6E-409C-BE32-E72D297353CC}">
              <c16:uniqueId val="{00000006-EA44-4ED2-9731-8D383487121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39</c:v>
                </c:pt>
                <c:pt idx="3">
                  <c:v>31</c:v>
                </c:pt>
                <c:pt idx="6">
                  <c:v>26</c:v>
                </c:pt>
                <c:pt idx="9">
                  <c:v>22</c:v>
                </c:pt>
                <c:pt idx="12">
                  <c:v>20</c:v>
                </c:pt>
              </c:numCache>
            </c:numRef>
          </c:val>
          <c:extLst>
            <c:ext xmlns:c16="http://schemas.microsoft.com/office/drawing/2014/chart" uri="{C3380CC4-5D6E-409C-BE32-E72D297353CC}">
              <c16:uniqueId val="{00000007-EA44-4ED2-9731-8D383487121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2527</c:v>
                </c:pt>
                <c:pt idx="3">
                  <c:v>2437</c:v>
                </c:pt>
                <c:pt idx="6">
                  <c:v>2317</c:v>
                </c:pt>
                <c:pt idx="9">
                  <c:v>2011</c:v>
                </c:pt>
                <c:pt idx="12">
                  <c:v>1905</c:v>
                </c:pt>
              </c:numCache>
            </c:numRef>
          </c:val>
          <c:extLst>
            <c:ext xmlns:c16="http://schemas.microsoft.com/office/drawing/2014/chart" uri="{C3380CC4-5D6E-409C-BE32-E72D297353CC}">
              <c16:uniqueId val="{00000008-EA44-4ED2-9731-8D383487121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EA44-4ED2-9731-8D383487121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4274</c:v>
                </c:pt>
                <c:pt idx="3">
                  <c:v>4481</c:v>
                </c:pt>
                <c:pt idx="6">
                  <c:v>4892</c:v>
                </c:pt>
                <c:pt idx="9">
                  <c:v>4985</c:v>
                </c:pt>
                <c:pt idx="12">
                  <c:v>5129</c:v>
                </c:pt>
              </c:numCache>
            </c:numRef>
          </c:val>
          <c:extLst>
            <c:ext xmlns:c16="http://schemas.microsoft.com/office/drawing/2014/chart" uri="{C3380CC4-5D6E-409C-BE32-E72D297353CC}">
              <c16:uniqueId val="{0000000A-EA44-4ED2-9731-8D383487121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1281</c:v>
                </c:pt>
                <c:pt idx="2">
                  <c:v>#N/A</c:v>
                </c:pt>
                <c:pt idx="3">
                  <c:v>#N/A</c:v>
                </c:pt>
                <c:pt idx="4">
                  <c:v>1104</c:v>
                </c:pt>
                <c:pt idx="5">
                  <c:v>#N/A</c:v>
                </c:pt>
                <c:pt idx="6">
                  <c:v>#N/A</c:v>
                </c:pt>
                <c:pt idx="7">
                  <c:v>1142</c:v>
                </c:pt>
                <c:pt idx="8">
                  <c:v>#N/A</c:v>
                </c:pt>
                <c:pt idx="9">
                  <c:v>#N/A</c:v>
                </c:pt>
                <c:pt idx="10">
                  <c:v>1089</c:v>
                </c:pt>
                <c:pt idx="11">
                  <c:v>#N/A</c:v>
                </c:pt>
                <c:pt idx="12">
                  <c:v>#N/A</c:v>
                </c:pt>
                <c:pt idx="13">
                  <c:v>1187</c:v>
                </c:pt>
                <c:pt idx="14">
                  <c:v>#N/A</c:v>
                </c:pt>
              </c:numCache>
            </c:numRef>
          </c:val>
          <c:smooth val="0"/>
          <c:extLst>
            <c:ext xmlns:c16="http://schemas.microsoft.com/office/drawing/2014/chart" uri="{C3380CC4-5D6E-409C-BE32-E72D297353CC}">
              <c16:uniqueId val="{0000000B-EA44-4ED2-9731-8D383487121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1361</c:v>
                </c:pt>
                <c:pt idx="1">
                  <c:v>1222</c:v>
                </c:pt>
                <c:pt idx="2">
                  <c:v>1256</c:v>
                </c:pt>
              </c:numCache>
            </c:numRef>
          </c:val>
          <c:extLst>
            <c:ext xmlns:c16="http://schemas.microsoft.com/office/drawing/2014/chart" uri="{C3380CC4-5D6E-409C-BE32-E72D297353CC}">
              <c16:uniqueId val="{00000000-D20A-4029-8EF2-E3B778306A9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54</c:v>
                </c:pt>
                <c:pt idx="1">
                  <c:v>66</c:v>
                </c:pt>
                <c:pt idx="2">
                  <c:v>76</c:v>
                </c:pt>
              </c:numCache>
            </c:numRef>
          </c:val>
          <c:extLst>
            <c:ext xmlns:c16="http://schemas.microsoft.com/office/drawing/2014/chart" uri="{C3380CC4-5D6E-409C-BE32-E72D297353CC}">
              <c16:uniqueId val="{00000001-D20A-4029-8EF2-E3B778306A9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838</c:v>
                </c:pt>
                <c:pt idx="1">
                  <c:v>894</c:v>
                </c:pt>
                <c:pt idx="2">
                  <c:v>997</c:v>
                </c:pt>
              </c:numCache>
            </c:numRef>
          </c:val>
          <c:extLst>
            <c:ext xmlns:c16="http://schemas.microsoft.com/office/drawing/2014/chart" uri="{C3380CC4-5D6E-409C-BE32-E72D297353CC}">
              <c16:uniqueId val="{00000002-D20A-4029-8EF2-E3B778306A9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新潟県湯沢町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公営企業債の元利償還金に対する繰入金は減少傾向にあり、これは下水道整備に際し発行した町債の償還が進んでいることを意味しています。一方で、一般会計の元利償還金は増大</a:t>
          </a:r>
          <a:r>
            <a:rPr kumimoji="1" lang="ja-JP" altLang="en-US" sz="1100">
              <a:solidFill>
                <a:schemeClr val="dk1"/>
              </a:solidFill>
              <a:effectLst/>
              <a:latin typeface="+mn-lt"/>
              <a:ea typeface="+mn-ea"/>
              <a:cs typeface="+mn-cs"/>
            </a:rPr>
            <a:t>傾向にあり、</a:t>
          </a:r>
          <a:r>
            <a:rPr kumimoji="1" lang="ja-JP" altLang="ja-JP" sz="1100">
              <a:solidFill>
                <a:schemeClr val="dk1"/>
              </a:solidFill>
              <a:effectLst/>
              <a:latin typeface="+mn-lt"/>
              <a:ea typeface="+mn-ea"/>
              <a:cs typeface="+mn-cs"/>
            </a:rPr>
            <a:t>元利償還金等全体としては横這いを示して</a:t>
          </a:r>
          <a:r>
            <a:rPr kumimoji="1" lang="ja-JP" altLang="en-US" sz="1100">
              <a:solidFill>
                <a:schemeClr val="dk1"/>
              </a:solidFill>
              <a:effectLst/>
              <a:latin typeface="+mn-lt"/>
              <a:ea typeface="+mn-ea"/>
              <a:cs typeface="+mn-cs"/>
            </a:rPr>
            <a:t>います</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このことから、</a:t>
          </a:r>
          <a:r>
            <a:rPr kumimoji="1" lang="ja-JP" altLang="ja-JP" sz="1100">
              <a:solidFill>
                <a:schemeClr val="dk1"/>
              </a:solidFill>
              <a:effectLst/>
              <a:latin typeface="+mn-lt"/>
              <a:ea typeface="+mn-ea"/>
              <a:cs typeface="+mn-cs"/>
            </a:rPr>
            <a:t>近い将来</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この均衡が崩れ、元利償還金等が右肩上がりに増大</a:t>
          </a:r>
          <a:r>
            <a:rPr kumimoji="1" lang="ja-JP" altLang="en-US" sz="1100">
              <a:solidFill>
                <a:schemeClr val="dk1"/>
              </a:solidFill>
              <a:effectLst/>
              <a:latin typeface="+mn-lt"/>
              <a:ea typeface="+mn-ea"/>
              <a:cs typeface="+mn-cs"/>
            </a:rPr>
            <a:t>していく状況が想定されます。</a:t>
          </a:r>
          <a:r>
            <a:rPr kumimoji="1" lang="ja-JP" altLang="ja-JP" sz="1100">
              <a:solidFill>
                <a:schemeClr val="dk1"/>
              </a:solidFill>
              <a:effectLst/>
              <a:latin typeface="+mn-lt"/>
              <a:ea typeface="+mn-ea"/>
              <a:cs typeface="+mn-cs"/>
            </a:rPr>
            <a:t>また、このような元利償還金の構成比の変遷に伴い、算入公債費等が減少しており、実質公債費比率が悪化することが見込まれ</a:t>
          </a:r>
          <a:r>
            <a:rPr kumimoji="1" lang="ja-JP" altLang="en-US" sz="1100">
              <a:solidFill>
                <a:schemeClr val="dk1"/>
              </a:solidFill>
              <a:effectLst/>
              <a:latin typeface="+mn-lt"/>
              <a:ea typeface="+mn-ea"/>
              <a:cs typeface="+mn-cs"/>
            </a:rPr>
            <a:t>ます。このことを踏まえ、町債の発行を計画的に行うとともに、交付税措置率の低い起債は厳に抑制する必要があります。</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新潟県湯沢町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将来負担比率は、過去</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年において</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前後で推移しており、ある程度安定した水準を維持してきました。しかし、将来負担額の内訳を見ると、下水道特別会計の元利償還が進んでいる一方、一般会計の地方債残高は一貫して増え続けており、今後将来負担額が増大していくことが懸念されます。また、このような構成比の変化により、基準財政需要額算入見込額が年々減少しており、実質的な負担が増大しつつあります。この状況に対応するためには、交付税措置率の低い起債を抑制したうえで、将来負担に対応できるだけの十分な基金残高を確保する必要があります。そのためには、さらなる収支の改善に取り組む必要があり、経常経費として財政を圧迫している公共施設の見直しや、既存事業の再編に取り組む必要があります。</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新潟県湯沢町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に大きな影響を与えているのは、財政調整基金と湯沢こころのふるさと基金となりますが、ふるさと納税の影響により基金残高は増加傾向にあります。もっとも、年度間における財政調整基金の残高変動を打ち消すほどではなく、依然として財政調整基金の増減が財政的余力に大きく影響する状態となってい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近年の一般会計の収支の均衡はふるさと納税による歳入増に支えられてきたという現実があり、寄附という不安定な財源に過度に依存しない財政構造を作ることが必要です。また、将来負担に備えるためには、収支を見直し、これまで以上に基金残高を確保していく必要があります。これらの目標を達成するため、ふるさと納税の寄附金を積み立てる湯沢こころのふるさと基金について、毎年度の一般会計への繰入額を抑制し、その基金残高を確保していく方針です。具体的に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年度末までに、湯沢こころのふるさと基金からの繰入額を、基金残高の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に抑制することを目標としています。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・湯沢こころのふるさと基金：ふるさと納税寄附者への謝礼及び寄附者の指定する事業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・美術館建設基金：美術館の建設資金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・ふるさと基金：南魚沼市広域計画協議会における広域的な事業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・旧学校施設等解体撤去基金：旧学校施設、旧保育園施設の解体及び撤去の費用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・公共事業基金：各旧村の公共事業</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実質的な増減があるのは湯沢こころのふるさと基金です。湯沢こころのふるさと基金は、令和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年度までは、積み立てた寄附額のほぼ全額を翌年度に繰り入れていたため、その残高は単年度の寄付額の推移により変動していました。しかし、令和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には、年度間の負担の平準化の観点から、後年度の事業に充当するための積立金として１億円ほど基金に積み残すことができました。これにより、寄附額の伸びと合わせて基金残高が増加することとなりま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湯沢こころのふるさと基金について、今後寄附額の増額が頭打ちになる可能性を考慮し、数年かけて段階的に繰入額を抑制する方針です。具体的な目標としては、令和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年度末までに繰入額を残高の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程度の水準とすることを目指しています。これにより、年度により寄附額に増減があっても、基金の中で調整することができるようになり、一般会計へ与える影響を緩和することが期待されます。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財政調整基金の年度末残高は、最終予算と決算にどの程度乖離があるかにより変動するものであり、各年度の実質収支の多寡を加味すると、実態としてはほぼ横ばいから微減で推移していることとなります。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当面の間、財政調整基金の残高は、実質収支と合計して標準財政規模の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上回ることを目標値として設定しており、現段階でそれは達成することができています。しかし、将来負担を踏まえると、基金全体として今以上に残高を確保していく必要があります。そのための取組として、財政調整基金だけではなく、湯沢こころのふるさと基金の残高を増大させる方針です。いずれにせよ、財政調整基金残高を維持しふるさと納税への依存から脱却するためには、収支の見直しを欠かすことはできず、公共施設の料金見直しをはじめとする実践的な取り組みが求められてい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年度は、臨時財政対策債の償還に要する積立のみ行いました。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減債基金を必要としない財政運営を行う方針です。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新潟県湯沢町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8,268
7,585
357.29
9,906,430
9,133,007
524,764
4,347,948
5,129,460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30.2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湯沢町は水力発電施設が所在し、またリゾートマンションが多数立地するなど固定資産税収に恵まれ、財政力指数は類似団体の中でも比較的高水準となっています。しかし、これらは経年により償却するため、固定資産税収は長期的には下落基調にあります。もっとも、近年では建設資材の高騰等により家屋の評価額の下落は限定的であり、過去</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間で財政力指数が悪化した主因は、行政に求められる役割が多様化し、財政需要が増大していることにあります。いずれにせよ、基準財政需要額に算入されないような支出を縮小・整理することが必要です。</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72672</xdr:rowOff>
    </xdr:from>
    <xdr:to>
      <xdr:col>23</xdr:col>
      <xdr:colOff>133350</xdr:colOff>
      <xdr:row>44</xdr:row>
      <xdr:rowOff>31045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073422"/>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3122</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4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31045</xdr:rowOff>
    </xdr:from>
    <xdr:to>
      <xdr:col>24</xdr:col>
      <xdr:colOff>12700</xdr:colOff>
      <xdr:row>44</xdr:row>
      <xdr:rowOff>31045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574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159049</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72672</xdr:rowOff>
    </xdr:from>
    <xdr:to>
      <xdr:col>24</xdr:col>
      <xdr:colOff>12700</xdr:colOff>
      <xdr:row>35</xdr:row>
      <xdr:rowOff>72672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67733</xdr:rowOff>
    </xdr:from>
    <xdr:to>
      <xdr:col>23</xdr:col>
      <xdr:colOff>133350</xdr:colOff>
      <xdr:row>38</xdr:row>
      <xdr:rowOff>67733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65828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13705</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14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41628</xdr:rowOff>
    </xdr:from>
    <xdr:to>
      <xdr:col>23</xdr:col>
      <xdr:colOff>184150</xdr:colOff>
      <xdr:row>42</xdr:row>
      <xdr:rowOff>143228</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40922</xdr:rowOff>
    </xdr:from>
    <xdr:to>
      <xdr:col>19</xdr:col>
      <xdr:colOff>133350</xdr:colOff>
      <xdr:row>38</xdr:row>
      <xdr:rowOff>67733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65560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41628</xdr:rowOff>
    </xdr:from>
    <xdr:to>
      <xdr:col>19</xdr:col>
      <xdr:colOff>184150</xdr:colOff>
      <xdr:row>42</xdr:row>
      <xdr:rowOff>143228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128005</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328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705</xdr:rowOff>
    </xdr:from>
    <xdr:to>
      <xdr:col>15</xdr:col>
      <xdr:colOff>82550</xdr:colOff>
      <xdr:row>38</xdr:row>
      <xdr:rowOff>40922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651580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28222</xdr:rowOff>
    </xdr:from>
    <xdr:to>
      <xdr:col>15</xdr:col>
      <xdr:colOff>133350</xdr:colOff>
      <xdr:row>42</xdr:row>
      <xdr:rowOff>129822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114599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37</xdr:row>
      <xdr:rowOff>131939</xdr:rowOff>
    </xdr:from>
    <xdr:to>
      <xdr:col>11</xdr:col>
      <xdr:colOff>31750</xdr:colOff>
      <xdr:row>38</xdr:row>
      <xdr:rowOff>705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647558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114599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159455</xdr:rowOff>
    </xdr:from>
    <xdr:to>
      <xdr:col>7</xdr:col>
      <xdr:colOff>31750</xdr:colOff>
      <xdr:row>42</xdr:row>
      <xdr:rowOff>89605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74382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16933</xdr:rowOff>
    </xdr:from>
    <xdr:to>
      <xdr:col>23</xdr:col>
      <xdr:colOff>184150</xdr:colOff>
      <xdr:row>38</xdr:row>
      <xdr:rowOff>118533</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33460</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637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16933</xdr:rowOff>
    </xdr:from>
    <xdr:to>
      <xdr:col>19</xdr:col>
      <xdr:colOff>184150</xdr:colOff>
      <xdr:row>38</xdr:row>
      <xdr:rowOff>118533</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128710</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630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37</xdr:row>
      <xdr:rowOff>161572</xdr:rowOff>
    </xdr:from>
    <xdr:to>
      <xdr:col>15</xdr:col>
      <xdr:colOff>133350</xdr:colOff>
      <xdr:row>38</xdr:row>
      <xdr:rowOff>91722</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650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101899</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627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37</xdr:row>
      <xdr:rowOff>121355</xdr:rowOff>
    </xdr:from>
    <xdr:to>
      <xdr:col>11</xdr:col>
      <xdr:colOff>82550</xdr:colOff>
      <xdr:row>38</xdr:row>
      <xdr:rowOff>51505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646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61682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623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81139</xdr:rowOff>
    </xdr:from>
    <xdr:to>
      <xdr:col>7</xdr:col>
      <xdr:colOff>31750</xdr:colOff>
      <xdr:row>38</xdr:row>
      <xdr:rowOff>11289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642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21466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619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経常収支比率は</a:t>
          </a:r>
          <a:r>
            <a:rPr kumimoji="1" lang="ja-JP" altLang="en-US" sz="1100">
              <a:solidFill>
                <a:schemeClr val="dk1"/>
              </a:solidFill>
              <a:effectLst/>
              <a:latin typeface="+mn-lt"/>
              <a:ea typeface="+mn-ea"/>
              <a:cs typeface="+mn-cs"/>
            </a:rPr>
            <a:t>これまで</a:t>
          </a:r>
          <a:r>
            <a:rPr kumimoji="1" lang="en-US" altLang="ja-JP" sz="1100">
              <a:solidFill>
                <a:schemeClr val="dk1"/>
              </a:solidFill>
              <a:effectLst/>
              <a:latin typeface="+mn-lt"/>
              <a:ea typeface="+mn-ea"/>
              <a:cs typeface="+mn-cs"/>
            </a:rPr>
            <a:t>90</a:t>
          </a:r>
          <a:r>
            <a:rPr kumimoji="1" lang="ja-JP" altLang="en-US" sz="1100">
              <a:solidFill>
                <a:schemeClr val="dk1"/>
              </a:solidFill>
              <a:effectLst/>
              <a:latin typeface="+mn-lt"/>
              <a:ea typeface="+mn-ea"/>
              <a:cs typeface="+mn-cs"/>
            </a:rPr>
            <a:t>％に近い水準で推移してきたものの、令和５年度及び令和６年度は</a:t>
          </a:r>
          <a:r>
            <a:rPr kumimoji="1" lang="en-US" altLang="ja-JP" sz="1100">
              <a:solidFill>
                <a:schemeClr val="dk1"/>
              </a:solidFill>
              <a:effectLst/>
              <a:latin typeface="+mn-lt"/>
              <a:ea typeface="+mn-ea"/>
              <a:cs typeface="+mn-cs"/>
            </a:rPr>
            <a:t>95</a:t>
          </a:r>
          <a:r>
            <a:rPr kumimoji="1" lang="ja-JP" altLang="en-US" sz="1100">
              <a:solidFill>
                <a:schemeClr val="dk1"/>
              </a:solidFill>
              <a:effectLst/>
              <a:latin typeface="+mn-lt"/>
              <a:ea typeface="+mn-ea"/>
              <a:cs typeface="+mn-cs"/>
            </a:rPr>
            <a:t>％に近付き、悪化傾向が見られます。</a:t>
          </a:r>
          <a:r>
            <a:rPr kumimoji="1" lang="ja-JP" altLang="ja-JP" sz="1100">
              <a:solidFill>
                <a:schemeClr val="dk1"/>
              </a:solidFill>
              <a:effectLst/>
              <a:latin typeface="+mn-lt"/>
              <a:ea typeface="+mn-ea"/>
              <a:cs typeface="+mn-cs"/>
            </a:rPr>
            <a:t>これは、</a:t>
          </a:r>
          <a:r>
            <a:rPr kumimoji="1" lang="ja-JP" altLang="en-US" sz="1100">
              <a:solidFill>
                <a:schemeClr val="dk1"/>
              </a:solidFill>
              <a:effectLst/>
              <a:latin typeface="+mn-lt"/>
              <a:ea typeface="+mn-ea"/>
              <a:cs typeface="+mn-cs"/>
            </a:rPr>
            <a:t>長期的な</a:t>
          </a:r>
          <a:r>
            <a:rPr kumimoji="1" lang="ja-JP" altLang="ja-JP" sz="1100">
              <a:solidFill>
                <a:schemeClr val="dk1"/>
              </a:solidFill>
              <a:effectLst/>
              <a:latin typeface="+mn-lt"/>
              <a:ea typeface="+mn-ea"/>
              <a:cs typeface="+mn-cs"/>
            </a:rPr>
            <a:t>歳入構造の転換</a:t>
          </a:r>
          <a:r>
            <a:rPr kumimoji="1" lang="ja-JP" altLang="en-US" sz="1100">
              <a:solidFill>
                <a:schemeClr val="dk1"/>
              </a:solidFill>
              <a:effectLst/>
              <a:latin typeface="+mn-lt"/>
              <a:ea typeface="+mn-ea"/>
              <a:cs typeface="+mn-cs"/>
            </a:rPr>
            <a:t>による影響と考えられ、</a:t>
          </a:r>
          <a:r>
            <a:rPr kumimoji="1" lang="ja-JP" altLang="ja-JP" sz="1100">
              <a:solidFill>
                <a:schemeClr val="dk1"/>
              </a:solidFill>
              <a:effectLst/>
              <a:latin typeface="+mn-lt"/>
              <a:ea typeface="+mn-ea"/>
              <a:cs typeface="+mn-cs"/>
            </a:rPr>
            <a:t>税収</a:t>
          </a:r>
          <a:r>
            <a:rPr kumimoji="1" lang="ja-JP" altLang="en-US" sz="1100">
              <a:solidFill>
                <a:schemeClr val="dk1"/>
              </a:solidFill>
              <a:effectLst/>
              <a:latin typeface="+mn-lt"/>
              <a:ea typeface="+mn-ea"/>
              <a:cs typeface="+mn-cs"/>
            </a:rPr>
            <a:t>という経常的な収入の</a:t>
          </a:r>
          <a:r>
            <a:rPr kumimoji="1" lang="ja-JP" altLang="ja-JP" sz="1100">
              <a:solidFill>
                <a:schemeClr val="dk1"/>
              </a:solidFill>
              <a:effectLst/>
              <a:latin typeface="+mn-lt"/>
              <a:ea typeface="+mn-ea"/>
              <a:cs typeface="+mn-cs"/>
            </a:rPr>
            <a:t>減少</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、ふるさと納税という臨時的な収入</a:t>
          </a:r>
          <a:r>
            <a:rPr kumimoji="1" lang="ja-JP" altLang="en-US" sz="1100">
              <a:solidFill>
                <a:schemeClr val="dk1"/>
              </a:solidFill>
              <a:effectLst/>
              <a:latin typeface="+mn-lt"/>
              <a:ea typeface="+mn-ea"/>
              <a:cs typeface="+mn-cs"/>
            </a:rPr>
            <a:t>の増加により賄っている実態を示しています。また、公債費や他自治体への負担金、他会計補助金等の経常的な支出は増大する傾向にあることを踏まえ、</a:t>
          </a:r>
          <a:r>
            <a:rPr kumimoji="1" lang="ja-JP" altLang="ja-JP" sz="1100">
              <a:solidFill>
                <a:schemeClr val="dk1"/>
              </a:solidFill>
              <a:effectLst/>
              <a:latin typeface="+mn-lt"/>
              <a:ea typeface="+mn-ea"/>
              <a:cs typeface="+mn-cs"/>
            </a:rPr>
            <a:t>財政構造の転換を</a:t>
          </a:r>
          <a:r>
            <a:rPr kumimoji="1" lang="ja-JP" altLang="en-US" sz="1100">
              <a:solidFill>
                <a:schemeClr val="dk1"/>
              </a:solidFill>
              <a:effectLst/>
              <a:latin typeface="+mn-lt"/>
              <a:ea typeface="+mn-ea"/>
              <a:cs typeface="+mn-cs"/>
            </a:rPr>
            <a:t>よく</a:t>
          </a:r>
          <a:r>
            <a:rPr kumimoji="1" lang="ja-JP" altLang="ja-JP" sz="1100">
              <a:solidFill>
                <a:schemeClr val="dk1"/>
              </a:solidFill>
              <a:effectLst/>
              <a:latin typeface="+mn-lt"/>
              <a:ea typeface="+mn-ea"/>
              <a:cs typeface="+mn-cs"/>
            </a:rPr>
            <a:t>認識し</a:t>
          </a:r>
          <a:r>
            <a:rPr kumimoji="1" lang="ja-JP" altLang="en-US" sz="1100">
              <a:solidFill>
                <a:schemeClr val="dk1"/>
              </a:solidFill>
              <a:effectLst/>
              <a:latin typeface="+mn-lt"/>
              <a:ea typeface="+mn-ea"/>
              <a:cs typeface="+mn-cs"/>
            </a:rPr>
            <a:t>たうえで、</a:t>
          </a:r>
          <a:r>
            <a:rPr kumimoji="1" lang="ja-JP" altLang="ja-JP" sz="1100">
              <a:solidFill>
                <a:schemeClr val="dk1"/>
              </a:solidFill>
              <a:effectLst/>
              <a:latin typeface="+mn-lt"/>
              <a:ea typeface="+mn-ea"/>
              <a:cs typeface="+mn-cs"/>
            </a:rPr>
            <a:t>公共施設の再編など経常</a:t>
          </a:r>
          <a:r>
            <a:rPr kumimoji="1" lang="ja-JP" altLang="en-US" sz="1100">
              <a:solidFill>
                <a:schemeClr val="dk1"/>
              </a:solidFill>
              <a:effectLst/>
              <a:latin typeface="+mn-lt"/>
              <a:ea typeface="+mn-ea"/>
              <a:cs typeface="+mn-cs"/>
            </a:rPr>
            <a:t>的な支出</a:t>
          </a:r>
          <a:r>
            <a:rPr kumimoji="1" lang="ja-JP" altLang="ja-JP" sz="1100">
              <a:solidFill>
                <a:schemeClr val="dk1"/>
              </a:solidFill>
              <a:effectLst/>
              <a:latin typeface="+mn-lt"/>
              <a:ea typeface="+mn-ea"/>
              <a:cs typeface="+mn-cs"/>
            </a:rPr>
            <a:t>を抑制する取り組みを進める必要があります。</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165608</xdr:rowOff>
    </xdr:from>
    <xdr:to>
      <xdr:col>23</xdr:col>
      <xdr:colOff>133350</xdr:colOff>
      <xdr:row>67</xdr:row>
      <xdr:rowOff>17272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09708"/>
          <a:ext cx="0" cy="1394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80535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85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165608</xdr:rowOff>
    </xdr:from>
    <xdr:to>
      <xdr:col>24</xdr:col>
      <xdr:colOff>12700</xdr:colOff>
      <xdr:row>58</xdr:row>
      <xdr:rowOff>165608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0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89916</xdr:rowOff>
    </xdr:from>
    <xdr:to>
      <xdr:col>23</xdr:col>
      <xdr:colOff>133350</xdr:colOff>
      <xdr:row>65</xdr:row>
      <xdr:rowOff>128524</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123416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99331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82804</xdr:rowOff>
    </xdr:from>
    <xdr:to>
      <xdr:col>23</xdr:col>
      <xdr:colOff>184150</xdr:colOff>
      <xdr:row>64</xdr:row>
      <xdr:rowOff>12954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106934</xdr:rowOff>
    </xdr:from>
    <xdr:to>
      <xdr:col>19</xdr:col>
      <xdr:colOff>133350</xdr:colOff>
      <xdr:row>65</xdr:row>
      <xdr:rowOff>128524</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107973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77978</xdr:rowOff>
    </xdr:from>
    <xdr:to>
      <xdr:col>19</xdr:col>
      <xdr:colOff>184150</xdr:colOff>
      <xdr:row>64</xdr:row>
      <xdr:rowOff>8128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18305</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4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85344</xdr:rowOff>
    </xdr:from>
    <xdr:to>
      <xdr:col>15</xdr:col>
      <xdr:colOff>82550</xdr:colOff>
      <xdr:row>64</xdr:row>
      <xdr:rowOff>106934</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88669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146321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85344</xdr:rowOff>
    </xdr:from>
    <xdr:to>
      <xdr:col>11</xdr:col>
      <xdr:colOff>31750</xdr:colOff>
      <xdr:row>64</xdr:row>
      <xdr:rowOff>92456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886694"/>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46736</xdr:rowOff>
    </xdr:from>
    <xdr:to>
      <xdr:col>11</xdr:col>
      <xdr:colOff>82550</xdr:colOff>
      <xdr:row>62</xdr:row>
      <xdr:rowOff>148336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158513</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44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22352</xdr:rowOff>
    </xdr:from>
    <xdr:to>
      <xdr:col>7</xdr:col>
      <xdr:colOff>31750</xdr:colOff>
      <xdr:row>64</xdr:row>
      <xdr:rowOff>123952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134129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76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39116</xdr:rowOff>
    </xdr:from>
    <xdr:to>
      <xdr:col>23</xdr:col>
      <xdr:colOff>184150</xdr:colOff>
      <xdr:row>65</xdr:row>
      <xdr:rowOff>140716</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1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11193</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15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77724</xdr:rowOff>
    </xdr:from>
    <xdr:to>
      <xdr:col>19</xdr:col>
      <xdr:colOff>184150</xdr:colOff>
      <xdr:row>66</xdr:row>
      <xdr:rowOff>7874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122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164101</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308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56134</xdr:rowOff>
    </xdr:from>
    <xdr:to>
      <xdr:col>15</xdr:col>
      <xdr:colOff>133350</xdr:colOff>
      <xdr:row>64</xdr:row>
      <xdr:rowOff>157734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102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142511</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11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34544</xdr:rowOff>
    </xdr:from>
    <xdr:to>
      <xdr:col>11</xdr:col>
      <xdr:colOff>82550</xdr:colOff>
      <xdr:row>63</xdr:row>
      <xdr:rowOff>136144</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120921</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41656</xdr:rowOff>
    </xdr:from>
    <xdr:to>
      <xdr:col>7</xdr:col>
      <xdr:colOff>31750</xdr:colOff>
      <xdr:row>64</xdr:row>
      <xdr:rowOff>143256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101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128033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[372,348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と物件費等の合計は類似団体とほぼ同程度ですが、内訳を見ると、人件費が低く物件費が高い傾向にあります。物件費の中には、公共施設の運営に要する費用等が含まれており、特に観光関連施設については、町民を対象とした施設ではないため、類似団体に比べ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人当たりの物件費が増大していると考えられます。これらの</a:t>
          </a:r>
          <a:r>
            <a:rPr kumimoji="1" lang="ja-JP" altLang="en-US" sz="1100">
              <a:solidFill>
                <a:schemeClr val="dk1"/>
              </a:solidFill>
              <a:effectLst/>
              <a:latin typeface="+mn-lt"/>
              <a:ea typeface="+mn-ea"/>
              <a:cs typeface="+mn-cs"/>
            </a:rPr>
            <a:t>観光関連施設にかかる</a:t>
          </a:r>
          <a:r>
            <a:rPr kumimoji="1" lang="ja-JP" altLang="ja-JP" sz="1100">
              <a:solidFill>
                <a:schemeClr val="dk1"/>
              </a:solidFill>
              <a:effectLst/>
              <a:latin typeface="+mn-lt"/>
              <a:ea typeface="+mn-ea"/>
              <a:cs typeface="+mn-cs"/>
            </a:rPr>
            <a:t>費用は、財政状況に対し過大でないかを注視しながら</a:t>
          </a:r>
          <a:r>
            <a:rPr kumimoji="1" lang="ja-JP" altLang="en-US" sz="1100">
              <a:solidFill>
                <a:schemeClr val="dk1"/>
              </a:solidFill>
              <a:effectLst/>
              <a:latin typeface="+mn-lt"/>
              <a:ea typeface="+mn-ea"/>
              <a:cs typeface="+mn-cs"/>
            </a:rPr>
            <a:t>、常に</a:t>
          </a:r>
          <a:r>
            <a:rPr kumimoji="1" lang="ja-JP" altLang="ja-JP" sz="1100">
              <a:solidFill>
                <a:schemeClr val="dk1"/>
              </a:solidFill>
              <a:effectLst/>
              <a:latin typeface="+mn-lt"/>
              <a:ea typeface="+mn-ea"/>
              <a:cs typeface="+mn-cs"/>
            </a:rPr>
            <a:t>見直しを</a:t>
          </a:r>
          <a:r>
            <a:rPr kumimoji="1" lang="ja-JP" altLang="en-US" sz="1100">
              <a:solidFill>
                <a:schemeClr val="dk1"/>
              </a:solidFill>
              <a:effectLst/>
              <a:latin typeface="+mn-lt"/>
              <a:ea typeface="+mn-ea"/>
              <a:cs typeface="+mn-cs"/>
            </a:rPr>
            <a:t>行っていく</a:t>
          </a:r>
          <a:r>
            <a:rPr kumimoji="1" lang="ja-JP" altLang="ja-JP" sz="1100">
              <a:solidFill>
                <a:schemeClr val="dk1"/>
              </a:solidFill>
              <a:effectLst/>
              <a:latin typeface="+mn-lt"/>
              <a:ea typeface="+mn-ea"/>
              <a:cs typeface="+mn-cs"/>
            </a:rPr>
            <a:t>必要があります。</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74540</xdr:rowOff>
    </xdr:from>
    <xdr:to>
      <xdr:col>23</xdr:col>
      <xdr:colOff>133350</xdr:colOff>
      <xdr:row>88</xdr:row>
      <xdr:rowOff>151885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3961990"/>
          <a:ext cx="0" cy="12774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123962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2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2,814,723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151885</xdr:rowOff>
    </xdr:from>
    <xdr:to>
      <xdr:col>24</xdr:col>
      <xdr:colOff>12700</xdr:colOff>
      <xdr:row>88</xdr:row>
      <xdr:rowOff>151885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23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160917</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70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74540</xdr:rowOff>
    </xdr:from>
    <xdr:to>
      <xdr:col>24</xdr:col>
      <xdr:colOff>12700</xdr:colOff>
      <xdr:row>81</xdr:row>
      <xdr:rowOff>74540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3961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153832</xdr:rowOff>
    </xdr:from>
    <xdr:to>
      <xdr:col>23</xdr:col>
      <xdr:colOff>133350</xdr:colOff>
      <xdr:row>82</xdr:row>
      <xdr:rowOff>1894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4041282"/>
          <a:ext cx="838200" cy="1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133421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3849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116894</xdr:rowOff>
    </xdr:from>
    <xdr:to>
      <xdr:col>23</xdr:col>
      <xdr:colOff>184150</xdr:colOff>
      <xdr:row>82</xdr:row>
      <xdr:rowOff>47044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0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153832</xdr:rowOff>
    </xdr:from>
    <xdr:to>
      <xdr:col>19</xdr:col>
      <xdr:colOff>133350</xdr:colOff>
      <xdr:row>81</xdr:row>
      <xdr:rowOff>164297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3225800" y="14041282"/>
          <a:ext cx="889000" cy="10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87945</xdr:rowOff>
    </xdr:from>
    <xdr:to>
      <xdr:col>19</xdr:col>
      <xdr:colOff>184150</xdr:colOff>
      <xdr:row>82</xdr:row>
      <xdr:rowOff>18095</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397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28272</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3744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155781</xdr:rowOff>
    </xdr:from>
    <xdr:to>
      <xdr:col>15</xdr:col>
      <xdr:colOff>82550</xdr:colOff>
      <xdr:row>81</xdr:row>
      <xdr:rowOff>164297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4043231"/>
          <a:ext cx="889000" cy="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83702</xdr:rowOff>
    </xdr:from>
    <xdr:to>
      <xdr:col>15</xdr:col>
      <xdr:colOff>133350</xdr:colOff>
      <xdr:row>82</xdr:row>
      <xdr:rowOff>13852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397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24029</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374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143864</xdr:rowOff>
    </xdr:from>
    <xdr:to>
      <xdr:col>11</xdr:col>
      <xdr:colOff>31750</xdr:colOff>
      <xdr:row>81</xdr:row>
      <xdr:rowOff>155781</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4031314"/>
          <a:ext cx="889000" cy="11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75454</xdr:rowOff>
    </xdr:from>
    <xdr:to>
      <xdr:col>11</xdr:col>
      <xdr:colOff>82550</xdr:colOff>
      <xdr:row>82</xdr:row>
      <xdr:rowOff>5604</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396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15781</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3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70377</xdr:rowOff>
    </xdr:from>
    <xdr:to>
      <xdr:col>7</xdr:col>
      <xdr:colOff>31750</xdr:colOff>
      <xdr:row>82</xdr:row>
      <xdr:rowOff>527</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395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10704</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3726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122544</xdr:rowOff>
    </xdr:from>
    <xdr:to>
      <xdr:col>23</xdr:col>
      <xdr:colOff>184150</xdr:colOff>
      <xdr:row>82</xdr:row>
      <xdr:rowOff>52694</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4009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170821</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4058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103032</xdr:rowOff>
    </xdr:from>
    <xdr:to>
      <xdr:col>19</xdr:col>
      <xdr:colOff>184150</xdr:colOff>
      <xdr:row>82</xdr:row>
      <xdr:rowOff>33182</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3990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17959</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4076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113497</xdr:rowOff>
    </xdr:from>
    <xdr:to>
      <xdr:col>15</xdr:col>
      <xdr:colOff>133350</xdr:colOff>
      <xdr:row>82</xdr:row>
      <xdr:rowOff>43647</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4000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28424</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4087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104981</xdr:rowOff>
    </xdr:from>
    <xdr:to>
      <xdr:col>11</xdr:col>
      <xdr:colOff>82550</xdr:colOff>
      <xdr:row>82</xdr:row>
      <xdr:rowOff>35131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3992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19908</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4078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93064</xdr:rowOff>
    </xdr:from>
    <xdr:to>
      <xdr:col>7</xdr:col>
      <xdr:colOff>31750</xdr:colOff>
      <xdr:row>82</xdr:row>
      <xdr:rowOff>23214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398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7991</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406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湯沢町の給与水準は一貫して低い傾向にあり</a:t>
          </a:r>
          <a:r>
            <a:rPr kumimoji="1" lang="ja-JP" altLang="en-US" sz="1100">
              <a:solidFill>
                <a:schemeClr val="dk1"/>
              </a:solidFill>
              <a:effectLst/>
              <a:latin typeface="+mn-lt"/>
              <a:ea typeface="+mn-ea"/>
              <a:cs typeface="+mn-cs"/>
            </a:rPr>
            <a:t>、一見すると財政的な負担が抑制されるように見えますが、</a:t>
          </a:r>
          <a:r>
            <a:rPr kumimoji="1" lang="ja-JP" altLang="ja-JP" sz="1100">
              <a:solidFill>
                <a:schemeClr val="dk1"/>
              </a:solidFill>
              <a:effectLst/>
              <a:latin typeface="+mn-lt"/>
              <a:ea typeface="+mn-ea"/>
              <a:cs typeface="+mn-cs"/>
            </a:rPr>
            <a:t>人材確保において悪影響を与えている可能性があります。人手不足の中、業務委託を活用するなど様々な対応をとっていますが、それによりすべての問題が解消されるものではなく、将来にわたって行政機能を維持していくため</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課題</a:t>
          </a:r>
          <a:r>
            <a:rPr kumimoji="1" lang="ja-JP" altLang="en-US" sz="1100">
              <a:solidFill>
                <a:schemeClr val="dk1"/>
              </a:solidFill>
              <a:effectLst/>
              <a:latin typeface="+mn-lt"/>
              <a:ea typeface="+mn-ea"/>
              <a:cs typeface="+mn-cs"/>
            </a:rPr>
            <a:t>となっています</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職員数の不足</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潜在的な</a:t>
          </a:r>
          <a:r>
            <a:rPr kumimoji="1" lang="ja-JP" altLang="ja-JP" sz="1100">
              <a:solidFill>
                <a:schemeClr val="dk1"/>
              </a:solidFill>
              <a:effectLst/>
              <a:latin typeface="+mn-lt"/>
              <a:ea typeface="+mn-ea"/>
              <a:cs typeface="+mn-cs"/>
            </a:rPr>
            <a:t>財政需要</a:t>
          </a:r>
          <a:r>
            <a:rPr kumimoji="1" lang="ja-JP" altLang="en-US" sz="1100">
              <a:solidFill>
                <a:schemeClr val="dk1"/>
              </a:solidFill>
              <a:effectLst/>
              <a:latin typeface="+mn-lt"/>
              <a:ea typeface="+mn-ea"/>
              <a:cs typeface="+mn-cs"/>
            </a:rPr>
            <a:t>となりうることを認識し、それを</a:t>
          </a:r>
          <a:r>
            <a:rPr kumimoji="1" lang="ja-JP" altLang="ja-JP" sz="1100">
              <a:solidFill>
                <a:schemeClr val="dk1"/>
              </a:solidFill>
              <a:effectLst/>
              <a:latin typeface="+mn-lt"/>
              <a:ea typeface="+mn-ea"/>
              <a:cs typeface="+mn-cs"/>
            </a:rPr>
            <a:t>踏まえた財政的余力を確保することが必要となります。</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142118</xdr:rowOff>
    </xdr:from>
    <xdr:to>
      <xdr:col>81</xdr:col>
      <xdr:colOff>44450</xdr:colOff>
      <xdr:row>89</xdr:row>
      <xdr:rowOff>150284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858118"/>
          <a:ext cx="0" cy="15512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122361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381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150284</xdr:rowOff>
    </xdr:from>
    <xdr:to>
      <xdr:col>81</xdr:col>
      <xdr:colOff>133350</xdr:colOff>
      <xdr:row>89</xdr:row>
      <xdr:rowOff>150284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09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57045</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60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142118</xdr:rowOff>
    </xdr:from>
    <xdr:to>
      <xdr:col>81</xdr:col>
      <xdr:colOff>133350</xdr:colOff>
      <xdr:row>80</xdr:row>
      <xdr:rowOff>142118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858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111277</xdr:rowOff>
    </xdr:from>
    <xdr:to>
      <xdr:col>81</xdr:col>
      <xdr:colOff>44450</xdr:colOff>
      <xdr:row>85</xdr:row>
      <xdr:rowOff>8768</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6179800" y="14513077"/>
          <a:ext cx="838200" cy="6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67932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641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95855</xdr:rowOff>
    </xdr:from>
    <xdr:to>
      <xdr:col>81</xdr:col>
      <xdr:colOff>95250</xdr:colOff>
      <xdr:row>86</xdr:row>
      <xdr:rowOff>26005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168729</xdr:rowOff>
    </xdr:from>
    <xdr:to>
      <xdr:col>77</xdr:col>
      <xdr:colOff>44450</xdr:colOff>
      <xdr:row>85</xdr:row>
      <xdr:rowOff>8768</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90800" y="14570529"/>
          <a:ext cx="889000" cy="1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84364</xdr:rowOff>
    </xdr:from>
    <xdr:to>
      <xdr:col>77</xdr:col>
      <xdr:colOff>95250</xdr:colOff>
      <xdr:row>86</xdr:row>
      <xdr:rowOff>14514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170741</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74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7862</xdr:rowOff>
    </xdr:from>
    <xdr:to>
      <xdr:col>72</xdr:col>
      <xdr:colOff>203200</xdr:colOff>
      <xdr:row>84</xdr:row>
      <xdr:rowOff>168729</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401800" y="14409662"/>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95855</xdr:rowOff>
    </xdr:from>
    <xdr:to>
      <xdr:col>73</xdr:col>
      <xdr:colOff>44450</xdr:colOff>
      <xdr:row>86</xdr:row>
      <xdr:rowOff>26005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10782</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7862</xdr:rowOff>
    </xdr:from>
    <xdr:to>
      <xdr:col>68</xdr:col>
      <xdr:colOff>152400</xdr:colOff>
      <xdr:row>84</xdr:row>
      <xdr:rowOff>7862</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512800" y="1440966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95855</xdr:rowOff>
    </xdr:from>
    <xdr:to>
      <xdr:col>68</xdr:col>
      <xdr:colOff>203200</xdr:colOff>
      <xdr:row>86</xdr:row>
      <xdr:rowOff>26005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6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10782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147761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60477</xdr:rowOff>
    </xdr:from>
    <xdr:to>
      <xdr:col>81</xdr:col>
      <xdr:colOff>95250</xdr:colOff>
      <xdr:row>84</xdr:row>
      <xdr:rowOff>162077</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77004</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129418</xdr:rowOff>
    </xdr:from>
    <xdr:to>
      <xdr:col>77</xdr:col>
      <xdr:colOff>95250</xdr:colOff>
      <xdr:row>85</xdr:row>
      <xdr:rowOff>59568</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53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69745</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4300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117929</xdr:rowOff>
    </xdr:from>
    <xdr:to>
      <xdr:col>73</xdr:col>
      <xdr:colOff>44450</xdr:colOff>
      <xdr:row>85</xdr:row>
      <xdr:rowOff>48079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58256</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128512</xdr:rowOff>
    </xdr:from>
    <xdr:to>
      <xdr:col>68</xdr:col>
      <xdr:colOff>203200</xdr:colOff>
      <xdr:row>84</xdr:row>
      <xdr:rowOff>58662</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68839</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412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128512</xdr:rowOff>
    </xdr:from>
    <xdr:to>
      <xdr:col>64</xdr:col>
      <xdr:colOff>152400</xdr:colOff>
      <xdr:row>84</xdr:row>
      <xdr:rowOff>58662</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68839</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412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職員数は一貫して低い傾向にありますが、これは</a:t>
          </a:r>
          <a:r>
            <a:rPr kumimoji="1" lang="ja-JP" altLang="en-US" sz="1100">
              <a:solidFill>
                <a:schemeClr val="dk1"/>
              </a:solidFill>
              <a:effectLst/>
              <a:latin typeface="+mn-lt"/>
              <a:ea typeface="+mn-ea"/>
              <a:cs typeface="+mn-cs"/>
            </a:rPr>
            <a:t>人件費の抑制を目的とした歳出の削減結果ではなく、</a:t>
          </a:r>
          <a:r>
            <a:rPr kumimoji="1" lang="ja-JP" altLang="ja-JP" sz="1100">
              <a:solidFill>
                <a:schemeClr val="dk1"/>
              </a:solidFill>
              <a:effectLst/>
              <a:latin typeface="+mn-lt"/>
              <a:ea typeface="+mn-ea"/>
              <a:cs typeface="+mn-cs"/>
            </a:rPr>
            <a:t>離職者の増大や職員採用の難航により、適正な定員を確保できていない</a:t>
          </a:r>
          <a:r>
            <a:rPr kumimoji="1" lang="ja-JP" altLang="en-US" sz="1100">
              <a:solidFill>
                <a:schemeClr val="dk1"/>
              </a:solidFill>
              <a:effectLst/>
              <a:latin typeface="+mn-lt"/>
              <a:ea typeface="+mn-ea"/>
              <a:cs typeface="+mn-cs"/>
            </a:rPr>
            <a:t>ためです</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結果的に、</a:t>
          </a:r>
          <a:r>
            <a:rPr kumimoji="1" lang="ja-JP" altLang="ja-JP" sz="1100">
              <a:solidFill>
                <a:schemeClr val="dk1"/>
              </a:solidFill>
              <a:effectLst/>
              <a:latin typeface="+mn-lt"/>
              <a:ea typeface="+mn-ea"/>
              <a:cs typeface="+mn-cs"/>
            </a:rPr>
            <a:t>現在は人件費を抑制することができているということになりますが、一方で業務の外部委託が増大するなどの面もあり、多面的にとらえる必要があります。また、職員不足の要因が解消されれば、職員数が適正な水準に戻り、更に財政を圧迫することも考えられ、ある程度の財政的余力を確保する必要があ</a:t>
          </a:r>
          <a:r>
            <a:rPr kumimoji="1" lang="ja-JP" altLang="en-US" sz="1100">
              <a:solidFill>
                <a:schemeClr val="dk1"/>
              </a:solidFill>
              <a:effectLst/>
              <a:latin typeface="+mn-lt"/>
              <a:ea typeface="+mn-ea"/>
              <a:cs typeface="+mn-cs"/>
            </a:rPr>
            <a:t>ることを示しています。</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131699</xdr:rowOff>
    </xdr:from>
    <xdr:to>
      <xdr:col>81</xdr:col>
      <xdr:colOff>44450</xdr:colOff>
      <xdr:row>66</xdr:row>
      <xdr:rowOff>166201</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247249"/>
          <a:ext cx="0" cy="12346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138278</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45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166201</xdr:rowOff>
    </xdr:from>
    <xdr:to>
      <xdr:col>81</xdr:col>
      <xdr:colOff>133350</xdr:colOff>
      <xdr:row>66</xdr:row>
      <xdr:rowOff>166201</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48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46626</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99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131699</xdr:rowOff>
    </xdr:from>
    <xdr:to>
      <xdr:col>81</xdr:col>
      <xdr:colOff>133350</xdr:colOff>
      <xdr:row>59</xdr:row>
      <xdr:rowOff>131699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247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151554</xdr:rowOff>
    </xdr:from>
    <xdr:to>
      <xdr:col>81</xdr:col>
      <xdr:colOff>44450</xdr:colOff>
      <xdr:row>61</xdr:row>
      <xdr:rowOff>159596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6179800" y="10610004"/>
          <a:ext cx="8382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46965</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676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74888</xdr:rowOff>
    </xdr:from>
    <xdr:to>
      <xdr:col>81</xdr:col>
      <xdr:colOff>95250</xdr:colOff>
      <xdr:row>63</xdr:row>
      <xdr:rowOff>5038</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0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159596</xdr:rowOff>
    </xdr:from>
    <xdr:to>
      <xdr:col>77</xdr:col>
      <xdr:colOff>44450</xdr:colOff>
      <xdr:row>62</xdr:row>
      <xdr:rowOff>48471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5290800" y="10618046"/>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48344</xdr:rowOff>
    </xdr:from>
    <xdr:to>
      <xdr:col>77</xdr:col>
      <xdr:colOff>95250</xdr:colOff>
      <xdr:row>62</xdr:row>
      <xdr:rowOff>149944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6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134721</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764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33994</xdr:rowOff>
    </xdr:from>
    <xdr:to>
      <xdr:col>72</xdr:col>
      <xdr:colOff>203200</xdr:colOff>
      <xdr:row>62</xdr:row>
      <xdr:rowOff>48471</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663894"/>
          <a:ext cx="889000" cy="14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21802</xdr:rowOff>
    </xdr:from>
    <xdr:to>
      <xdr:col>73</xdr:col>
      <xdr:colOff>44450</xdr:colOff>
      <xdr:row>62</xdr:row>
      <xdr:rowOff>123402</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108179</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73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29168</xdr:rowOff>
    </xdr:from>
    <xdr:to>
      <xdr:col>68</xdr:col>
      <xdr:colOff>152400</xdr:colOff>
      <xdr:row>62</xdr:row>
      <xdr:rowOff>33994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65906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18584</xdr:rowOff>
    </xdr:from>
    <xdr:to>
      <xdr:col>68</xdr:col>
      <xdr:colOff>203200</xdr:colOff>
      <xdr:row>62</xdr:row>
      <xdr:rowOff>120184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104961</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73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14563</xdr:rowOff>
    </xdr:from>
    <xdr:to>
      <xdr:col>64</xdr:col>
      <xdr:colOff>152400</xdr:colOff>
      <xdr:row>62</xdr:row>
      <xdr:rowOff>116163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100940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7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100754</xdr:rowOff>
    </xdr:from>
    <xdr:to>
      <xdr:col>81</xdr:col>
      <xdr:colOff>95250</xdr:colOff>
      <xdr:row>62</xdr:row>
      <xdr:rowOff>30904</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117281</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40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108796</xdr:rowOff>
    </xdr:from>
    <xdr:to>
      <xdr:col>77</xdr:col>
      <xdr:colOff>95250</xdr:colOff>
      <xdr:row>62</xdr:row>
      <xdr:rowOff>38946</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49123</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336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169121</xdr:rowOff>
    </xdr:from>
    <xdr:to>
      <xdr:col>73</xdr:col>
      <xdr:colOff>44450</xdr:colOff>
      <xdr:row>62</xdr:row>
      <xdr:rowOff>99271</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109448</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154644</xdr:rowOff>
    </xdr:from>
    <xdr:to>
      <xdr:col>68</xdr:col>
      <xdr:colOff>203200</xdr:colOff>
      <xdr:row>62</xdr:row>
      <xdr:rowOff>84794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61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94971</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38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149818</xdr:rowOff>
    </xdr:from>
    <xdr:to>
      <xdr:col>64</xdr:col>
      <xdr:colOff>152400</xdr:colOff>
      <xdr:row>62</xdr:row>
      <xdr:rowOff>79968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60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90145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37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湯沢町は、平成中期までは固定資産税収に恵まれていたことから、町債の発行を抑制しながら投資的事業を行うことができ</a:t>
          </a:r>
          <a:r>
            <a:rPr kumimoji="1" lang="ja-JP" altLang="en-US" sz="1100">
              <a:solidFill>
                <a:schemeClr val="dk1"/>
              </a:solidFill>
              <a:effectLst/>
              <a:latin typeface="+mn-lt"/>
              <a:ea typeface="+mn-ea"/>
              <a:cs typeface="+mn-cs"/>
            </a:rPr>
            <a:t>たため、</a:t>
          </a:r>
          <a:r>
            <a:rPr kumimoji="1" lang="ja-JP" altLang="ja-JP" sz="1100">
              <a:solidFill>
                <a:schemeClr val="dk1"/>
              </a:solidFill>
              <a:effectLst/>
              <a:latin typeface="+mn-lt"/>
              <a:ea typeface="+mn-ea"/>
              <a:cs typeface="+mn-cs"/>
            </a:rPr>
            <a:t>実質公債費比率は低い水準にありました。しかし、現在では可能な限り町債を活用して事業を行う必要があることから、年々類似団体の平均的な水準に近付きつつあります。豪雪地帯であり、インフラ整備等に要する費用も比較的高いものと考えられ、将来的には実質公債費比率が類似団体よりも高い水準となることも想定されます。このような事情を</a:t>
          </a:r>
          <a:r>
            <a:rPr kumimoji="1" lang="ja-JP" altLang="en-US" sz="1100">
              <a:solidFill>
                <a:schemeClr val="dk1"/>
              </a:solidFill>
              <a:effectLst/>
              <a:latin typeface="+mn-lt"/>
              <a:ea typeface="+mn-ea"/>
              <a:cs typeface="+mn-cs"/>
            </a:rPr>
            <a:t>踏まえ、実施する投資的事業を選定する必要があります。</a:t>
          </a:r>
          <a:endParaRPr lang="ja-JP" altLang="ja-JP">
            <a:effectLst/>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69596</xdr:rowOff>
    </xdr:from>
    <xdr:to>
      <xdr:col>81</xdr:col>
      <xdr:colOff>44450</xdr:colOff>
      <xdr:row>45</xdr:row>
      <xdr:rowOff>109474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241796"/>
          <a:ext cx="0" cy="1582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81551</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109474</xdr:rowOff>
    </xdr:from>
    <xdr:to>
      <xdr:col>81</xdr:col>
      <xdr:colOff>133350</xdr:colOff>
      <xdr:row>45</xdr:row>
      <xdr:rowOff>109474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155973</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69596</xdr:rowOff>
    </xdr:from>
    <xdr:to>
      <xdr:col>81</xdr:col>
      <xdr:colOff>133350</xdr:colOff>
      <xdr:row>36</xdr:row>
      <xdr:rowOff>69596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24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3810</xdr:rowOff>
    </xdr:from>
    <xdr:to>
      <xdr:col>81</xdr:col>
      <xdr:colOff>44450</xdr:colOff>
      <xdr:row>41</xdr:row>
      <xdr:rowOff>100330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03326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169943</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85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98044</xdr:rowOff>
    </xdr:from>
    <xdr:to>
      <xdr:col>77</xdr:col>
      <xdr:colOff>44450</xdr:colOff>
      <xdr:row>41</xdr:row>
      <xdr:rowOff>3810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695604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143764</xdr:rowOff>
    </xdr:from>
    <xdr:to>
      <xdr:col>77</xdr:col>
      <xdr:colOff>95250</xdr:colOff>
      <xdr:row>41</xdr:row>
      <xdr:rowOff>73914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0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58691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088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78740</xdr:rowOff>
    </xdr:from>
    <xdr:to>
      <xdr:col>72</xdr:col>
      <xdr:colOff>203200</xdr:colOff>
      <xdr:row>40</xdr:row>
      <xdr:rowOff>98044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693674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134112</xdr:rowOff>
    </xdr:from>
    <xdr:to>
      <xdr:col>73</xdr:col>
      <xdr:colOff>44450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49039</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07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59436</xdr:rowOff>
    </xdr:from>
    <xdr:to>
      <xdr:col>68</xdr:col>
      <xdr:colOff>152400</xdr:colOff>
      <xdr:row>40</xdr:row>
      <xdr:rowOff>78740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691743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153416</xdr:rowOff>
    </xdr:from>
    <xdr:to>
      <xdr:col>68</xdr:col>
      <xdr:colOff>203200</xdr:colOff>
      <xdr:row>41</xdr:row>
      <xdr:rowOff>83566</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68343</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09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116603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21607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0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124460</xdr:rowOff>
    </xdr:from>
    <xdr:to>
      <xdr:col>77</xdr:col>
      <xdr:colOff>95250</xdr:colOff>
      <xdr:row>41</xdr:row>
      <xdr:rowOff>54610</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64787</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47244</xdr:rowOff>
    </xdr:from>
    <xdr:to>
      <xdr:col>73</xdr:col>
      <xdr:colOff>44450</xdr:colOff>
      <xdr:row>40</xdr:row>
      <xdr:rowOff>148844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159021</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67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27940</xdr:rowOff>
    </xdr:from>
    <xdr:to>
      <xdr:col>68</xdr:col>
      <xdr:colOff>203200</xdr:colOff>
      <xdr:row>40</xdr:row>
      <xdr:rowOff>129540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139717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8636</xdr:rowOff>
    </xdr:from>
    <xdr:to>
      <xdr:col>64</xdr:col>
      <xdr:colOff>152400</xdr:colOff>
      <xdr:row>40</xdr:row>
      <xdr:rowOff>110236</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120413</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63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将来負担比率は、類似団体と比較すれば高い水準にあるものの、およそ</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の水準で安定しており、現在のところ直ちに問題となるものではありません。ただし、この均衡を維持するためには、元利償還金等の内訳の推移に合わせて適正な基金残高を確保していく必要があります。将来負担が過大とならないよう、交付税措置率の低い起債を抑制することを前提に、経常的な支出を見直し、毎年の収支を改善することで基金への積み立てを行うことが求められています。</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106363</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790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78440</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2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106363</xdr:rowOff>
    </xdr:from>
    <xdr:to>
      <xdr:col>81</xdr:col>
      <xdr:colOff>133350</xdr:colOff>
      <xdr:row>23</xdr:row>
      <xdr:rowOff>106363</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49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35137</xdr:rowOff>
    </xdr:from>
    <xdr:to>
      <xdr:col>81</xdr:col>
      <xdr:colOff>44450</xdr:colOff>
      <xdr:row>17</xdr:row>
      <xdr:rowOff>63288</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179800" y="2949787"/>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35137</xdr:rowOff>
    </xdr:from>
    <xdr:to>
      <xdr:col>77</xdr:col>
      <xdr:colOff>44450</xdr:colOff>
      <xdr:row>17</xdr:row>
      <xdr:rowOff>65299</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flipV="1">
          <a:off x="15290800" y="2949787"/>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31115</xdr:rowOff>
    </xdr:from>
    <xdr:to>
      <xdr:col>72</xdr:col>
      <xdr:colOff>203200</xdr:colOff>
      <xdr:row>17</xdr:row>
      <xdr:rowOff>65299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4401800" y="2945765"/>
          <a:ext cx="8890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31115</xdr:rowOff>
    </xdr:from>
    <xdr:to>
      <xdr:col>68</xdr:col>
      <xdr:colOff>152400</xdr:colOff>
      <xdr:row>18</xdr:row>
      <xdr:rowOff>2434</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3512800" y="2945765"/>
          <a:ext cx="889000" cy="14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159385</xdr:rowOff>
    </xdr:from>
    <xdr:to>
      <xdr:col>64</xdr:col>
      <xdr:colOff>152400</xdr:colOff>
      <xdr:row>14</xdr:row>
      <xdr:rowOff>89535</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3462000" y="23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99712</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131800" y="2157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12488</xdr:rowOff>
    </xdr:from>
    <xdr:to>
      <xdr:col>81</xdr:col>
      <xdr:colOff>95250</xdr:colOff>
      <xdr:row>17</xdr:row>
      <xdr:rowOff>114088</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6967200" y="292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156015</xdr:rowOff>
    </xdr:from>
    <xdr:ext cx="762000" cy="259045"/>
    <xdr:sp macro="" textlink="">
      <xdr:nvSpPr>
        <xdr:cNvPr id="458" name="将来負担の状況該当値テキスト">
          <a:extLst>
            <a:ext uri="{FF2B5EF4-FFF2-40B4-BE49-F238E27FC236}">
              <a16:creationId xmlns:a16="http://schemas.microsoft.com/office/drawing/2014/main" id="{00000000-0008-0000-0300-0000CA010000}"/>
            </a:ext>
          </a:extLst>
        </xdr:cNvPr>
        <xdr:cNvSpPr txBox="1"/>
      </xdr:nvSpPr>
      <xdr:spPr>
        <a:xfrm>
          <a:off x="17106900" y="289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155787</xdr:rowOff>
    </xdr:from>
    <xdr:to>
      <xdr:col>77</xdr:col>
      <xdr:colOff>95250</xdr:colOff>
      <xdr:row>17</xdr:row>
      <xdr:rowOff>85937</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129000" y="289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70714</xdr:rowOff>
    </xdr:from>
    <xdr:ext cx="7366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798800" y="298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14499</xdr:rowOff>
    </xdr:from>
    <xdr:to>
      <xdr:col>73</xdr:col>
      <xdr:colOff>44450</xdr:colOff>
      <xdr:row>17</xdr:row>
      <xdr:rowOff>116099</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5240000" y="292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100876</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909800" y="3015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151765</xdr:rowOff>
    </xdr:from>
    <xdr:to>
      <xdr:col>68</xdr:col>
      <xdr:colOff>203200</xdr:colOff>
      <xdr:row>17</xdr:row>
      <xdr:rowOff>81915</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4351000" y="289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66692</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020800" y="298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123084</xdr:rowOff>
    </xdr:from>
    <xdr:to>
      <xdr:col>64</xdr:col>
      <xdr:colOff>152400</xdr:colOff>
      <xdr:row>18</xdr:row>
      <xdr:rowOff>53234</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3462000" y="303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38011</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131800" y="3124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新潟県湯沢町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8,268
7,585
357.29
9,906,430
9,133,007
524,764
4,347,948
5,129,460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30.2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経常収支比率のうち、人件費が占める割合は、類似団体と比較すると一貫して低い傾向にあります。これは、隣接する南魚沼市へ業務委託</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しているなど、様々な要因が考えられますが、職員数の不足やラスパイレス指数が低いことが表れている結果とも考えられます。職員不足の問題</a:t>
          </a:r>
          <a:r>
            <a:rPr kumimoji="1" lang="ja-JP" altLang="en-US" sz="1100">
              <a:solidFill>
                <a:schemeClr val="dk1"/>
              </a:solidFill>
              <a:effectLst/>
              <a:latin typeface="+mn-lt"/>
              <a:ea typeface="+mn-ea"/>
              <a:cs typeface="+mn-cs"/>
            </a:rPr>
            <a:t>が解消されると</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人件費は増大することが想定されるため、</a:t>
          </a:r>
          <a:r>
            <a:rPr kumimoji="1" lang="ja-JP" altLang="ja-JP" sz="1100">
              <a:solidFill>
                <a:schemeClr val="dk1"/>
              </a:solidFill>
              <a:effectLst/>
              <a:latin typeface="+mn-lt"/>
              <a:ea typeface="+mn-ea"/>
              <a:cs typeface="+mn-cs"/>
            </a:rPr>
            <a:t>潜在的な財政需要として認識する必要があります。</a:t>
          </a:r>
          <a:endParaRPr lang="ja-JP" altLang="ja-JP">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24130</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2488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110507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24130</xdr:rowOff>
    </xdr:from>
    <xdr:to>
      <xdr:col>24</xdr:col>
      <xdr:colOff>114300</xdr:colOff>
      <xdr:row>35</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2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143002</xdr:rowOff>
    </xdr:from>
    <xdr:to>
      <xdr:col>24</xdr:col>
      <xdr:colOff>25400</xdr:colOff>
      <xdr:row>35</xdr:row>
      <xdr:rowOff>165862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1437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18559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2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133858</xdr:rowOff>
    </xdr:from>
    <xdr:to>
      <xdr:col>19</xdr:col>
      <xdr:colOff>187325</xdr:colOff>
      <xdr:row>35</xdr:row>
      <xdr:rowOff>143002</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134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5334</xdr:rowOff>
    </xdr:from>
    <xdr:to>
      <xdr:col>20</xdr:col>
      <xdr:colOff>38100</xdr:colOff>
      <xdr:row>37</xdr:row>
      <xdr:rowOff>106934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91711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115570</xdr:rowOff>
    </xdr:from>
    <xdr:to>
      <xdr:col>15</xdr:col>
      <xdr:colOff>98425</xdr:colOff>
      <xdr:row>35</xdr:row>
      <xdr:rowOff>133858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1163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5334</xdr:rowOff>
    </xdr:from>
    <xdr:to>
      <xdr:col>15</xdr:col>
      <xdr:colOff>149225</xdr:colOff>
      <xdr:row>37</xdr:row>
      <xdr:rowOff>106934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91711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101854</xdr:rowOff>
    </xdr:from>
    <xdr:to>
      <xdr:col>11</xdr:col>
      <xdr:colOff>9525</xdr:colOff>
      <xdr:row>35</xdr:row>
      <xdr:rowOff>115570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1026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101346</xdr:rowOff>
    </xdr:from>
    <xdr:to>
      <xdr:col>6</xdr:col>
      <xdr:colOff>171450</xdr:colOff>
      <xdr:row>38</xdr:row>
      <xdr:rowOff>31496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16273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115062</xdr:rowOff>
    </xdr:from>
    <xdr:to>
      <xdr:col>24</xdr:col>
      <xdr:colOff>76200</xdr:colOff>
      <xdr:row>36</xdr:row>
      <xdr:rowOff>45212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131589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96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92202</xdr:rowOff>
    </xdr:from>
    <xdr:to>
      <xdr:col>20</xdr:col>
      <xdr:colOff>38100</xdr:colOff>
      <xdr:row>36</xdr:row>
      <xdr:rowOff>22352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32529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86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83058</xdr:rowOff>
    </xdr:from>
    <xdr:to>
      <xdr:col>15</xdr:col>
      <xdr:colOff>149225</xdr:colOff>
      <xdr:row>36</xdr:row>
      <xdr:rowOff>13208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23385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64770</xdr:rowOff>
    </xdr:from>
    <xdr:to>
      <xdr:col>11</xdr:col>
      <xdr:colOff>60325</xdr:colOff>
      <xdr:row>35</xdr:row>
      <xdr:rowOff>166370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5097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51054</xdr:rowOff>
    </xdr:from>
    <xdr:to>
      <xdr:col>6</xdr:col>
      <xdr:colOff>171450</xdr:colOff>
      <xdr:row>35</xdr:row>
      <xdr:rowOff>152654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162831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物件費には、</a:t>
          </a:r>
          <a:r>
            <a:rPr kumimoji="1" lang="ja-JP" altLang="ja-JP" sz="1100">
              <a:solidFill>
                <a:schemeClr val="dk1"/>
              </a:solidFill>
              <a:effectLst/>
              <a:latin typeface="+mn-lt"/>
              <a:ea typeface="+mn-ea"/>
              <a:cs typeface="+mn-cs"/>
            </a:rPr>
            <a:t>塵芥処理費のような町民生活に不可欠な費用や、情報化推進費のような業務の効率化に必要な費用が含まれ、削減の難しいもの</a:t>
          </a:r>
          <a:r>
            <a:rPr kumimoji="1" lang="ja-JP" altLang="en-US" sz="1100">
              <a:solidFill>
                <a:schemeClr val="dk1"/>
              </a:solidFill>
              <a:effectLst/>
              <a:latin typeface="+mn-lt"/>
              <a:ea typeface="+mn-ea"/>
              <a:cs typeface="+mn-cs"/>
            </a:rPr>
            <a:t>が大半を占める</a:t>
          </a:r>
          <a:r>
            <a:rPr kumimoji="1" lang="ja-JP" altLang="ja-JP" sz="1100">
              <a:solidFill>
                <a:schemeClr val="dk1"/>
              </a:solidFill>
              <a:effectLst/>
              <a:latin typeface="+mn-lt"/>
              <a:ea typeface="+mn-ea"/>
              <a:cs typeface="+mn-cs"/>
            </a:rPr>
            <a:t>一方で、観光施設管理費</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公衆浴場費といった湯沢町特有の</a:t>
          </a:r>
          <a:r>
            <a:rPr kumimoji="1" lang="ja-JP" altLang="en-US" sz="1100">
              <a:solidFill>
                <a:schemeClr val="dk1"/>
              </a:solidFill>
              <a:effectLst/>
              <a:latin typeface="+mn-lt"/>
              <a:ea typeface="+mn-ea"/>
              <a:cs typeface="+mn-cs"/>
            </a:rPr>
            <a:t>費用も含まれています。</a:t>
          </a:r>
          <a:r>
            <a:rPr kumimoji="1" lang="ja-JP" altLang="ja-JP" sz="1100">
              <a:solidFill>
                <a:schemeClr val="dk1"/>
              </a:solidFill>
              <a:effectLst/>
              <a:latin typeface="+mn-lt"/>
              <a:ea typeface="+mn-ea"/>
              <a:cs typeface="+mn-cs"/>
            </a:rPr>
            <a:t>これらが類似団体に比べて高い水準となっている要因である可能性があ</a:t>
          </a:r>
          <a:r>
            <a:rPr kumimoji="1" lang="ja-JP" altLang="en-US" sz="1100">
              <a:solidFill>
                <a:schemeClr val="dk1"/>
              </a:solidFill>
              <a:effectLst/>
              <a:latin typeface="+mn-lt"/>
              <a:ea typeface="+mn-ea"/>
              <a:cs typeface="+mn-cs"/>
            </a:rPr>
            <a:t>り、観光関連の公共</a:t>
          </a:r>
          <a:r>
            <a:rPr kumimoji="1" lang="ja-JP" altLang="ja-JP" sz="1100">
              <a:solidFill>
                <a:schemeClr val="dk1"/>
              </a:solidFill>
              <a:effectLst/>
              <a:latin typeface="+mn-lt"/>
              <a:ea typeface="+mn-ea"/>
              <a:cs typeface="+mn-cs"/>
            </a:rPr>
            <a:t>施設の見直し等により圧縮する</a:t>
          </a:r>
          <a:r>
            <a:rPr kumimoji="1" lang="ja-JP" altLang="en-US" sz="1100">
              <a:solidFill>
                <a:schemeClr val="dk1"/>
              </a:solidFill>
              <a:effectLst/>
              <a:latin typeface="+mn-lt"/>
              <a:ea typeface="+mn-ea"/>
              <a:cs typeface="+mn-cs"/>
            </a:rPr>
            <a:t>余地</a:t>
          </a:r>
          <a:r>
            <a:rPr kumimoji="1" lang="ja-JP" altLang="ja-JP" sz="1100">
              <a:solidFill>
                <a:schemeClr val="dk1"/>
              </a:solidFill>
              <a:effectLst/>
              <a:latin typeface="+mn-lt"/>
              <a:ea typeface="+mn-ea"/>
              <a:cs typeface="+mn-cs"/>
            </a:rPr>
            <a:t>があ</a:t>
          </a:r>
          <a:r>
            <a:rPr kumimoji="1" lang="ja-JP" altLang="en-US" sz="1100">
              <a:solidFill>
                <a:schemeClr val="dk1"/>
              </a:solidFill>
              <a:effectLst/>
              <a:latin typeface="+mn-lt"/>
              <a:ea typeface="+mn-ea"/>
              <a:cs typeface="+mn-cs"/>
            </a:rPr>
            <a:t>ると考えられます。</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69850</xdr:rowOff>
    </xdr:from>
    <xdr:to>
      <xdr:col>82</xdr:col>
      <xdr:colOff>107950</xdr:colOff>
      <xdr:row>20</xdr:row>
      <xdr:rowOff>130810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015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102887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3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130810</xdr:rowOff>
    </xdr:from>
    <xdr:to>
      <xdr:col>82</xdr:col>
      <xdr:colOff>196850</xdr:colOff>
      <xdr:row>20</xdr:row>
      <xdr:rowOff>130810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59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156227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13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69850</xdr:rowOff>
    </xdr:from>
    <xdr:to>
      <xdr:col>82</xdr:col>
      <xdr:colOff>196850</xdr:colOff>
      <xdr:row>14</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138430</xdr:rowOff>
    </xdr:from>
    <xdr:to>
      <xdr:col>82</xdr:col>
      <xdr:colOff>107950</xdr:colOff>
      <xdr:row>16</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88163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157497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557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140970</xdr:rowOff>
    </xdr:from>
    <xdr:to>
      <xdr:col>82</xdr:col>
      <xdr:colOff>158750</xdr:colOff>
      <xdr:row>16</xdr:row>
      <xdr:rowOff>71120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107950</xdr:rowOff>
    </xdr:from>
    <xdr:to>
      <xdr:col>78</xdr:col>
      <xdr:colOff>69850</xdr:colOff>
      <xdr:row>16</xdr:row>
      <xdr:rowOff>138430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8511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133350</xdr:rowOff>
    </xdr:from>
    <xdr:to>
      <xdr:col>78</xdr:col>
      <xdr:colOff>120650</xdr:colOff>
      <xdr:row>16</xdr:row>
      <xdr:rowOff>63500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73677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85090</xdr:rowOff>
    </xdr:from>
    <xdr:to>
      <xdr:col>73</xdr:col>
      <xdr:colOff>180975</xdr:colOff>
      <xdr:row>16</xdr:row>
      <xdr:rowOff>107950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282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129540</xdr:rowOff>
    </xdr:from>
    <xdr:to>
      <xdr:col>74</xdr:col>
      <xdr:colOff>31750</xdr:colOff>
      <xdr:row>16</xdr:row>
      <xdr:rowOff>59690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69867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470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85090</xdr:rowOff>
    </xdr:from>
    <xdr:to>
      <xdr:col>69</xdr:col>
      <xdr:colOff>92075</xdr:colOff>
      <xdr:row>16</xdr:row>
      <xdr:rowOff>127000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282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83820</xdr:rowOff>
    </xdr:from>
    <xdr:to>
      <xdr:col>69</xdr:col>
      <xdr:colOff>142875</xdr:colOff>
      <xdr:row>16</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24147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424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114300</xdr:rowOff>
    </xdr:from>
    <xdr:to>
      <xdr:col>65</xdr:col>
      <xdr:colOff>53975</xdr:colOff>
      <xdr:row>16</xdr:row>
      <xdr:rowOff>44450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54627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45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110490</xdr:rowOff>
    </xdr:from>
    <xdr:to>
      <xdr:col>82</xdr:col>
      <xdr:colOff>158750</xdr:colOff>
      <xdr:row>17</xdr:row>
      <xdr:rowOff>40640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5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82567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825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87630</xdr:rowOff>
    </xdr:from>
    <xdr:to>
      <xdr:col>78</xdr:col>
      <xdr:colOff>120650</xdr:colOff>
      <xdr:row>17</xdr:row>
      <xdr:rowOff>17780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3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2557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91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57150</xdr:rowOff>
    </xdr:from>
    <xdr:to>
      <xdr:col>74</xdr:col>
      <xdr:colOff>31750</xdr:colOff>
      <xdr:row>16</xdr:row>
      <xdr:rowOff>158750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0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143527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34290</xdr:rowOff>
    </xdr:from>
    <xdr:to>
      <xdr:col>69</xdr:col>
      <xdr:colOff>142875</xdr:colOff>
      <xdr:row>16</xdr:row>
      <xdr:rowOff>135890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77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120667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86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76200</xdr:rowOff>
    </xdr:from>
    <xdr:to>
      <xdr:col>65</xdr:col>
      <xdr:colOff>53975</xdr:colOff>
      <xdr:row>17</xdr:row>
      <xdr:rowOff>6350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162577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扶助費が占める割合は</a:t>
          </a:r>
          <a:r>
            <a:rPr kumimoji="1" lang="ja-JP" altLang="en-US" sz="1100">
              <a:solidFill>
                <a:schemeClr val="dk1"/>
              </a:solidFill>
              <a:effectLst/>
              <a:latin typeface="+mn-lt"/>
              <a:ea typeface="+mn-ea"/>
              <a:cs typeface="+mn-cs"/>
            </a:rPr>
            <a:t>ほぼ横ばいで推移しており</a:t>
          </a:r>
          <a:r>
            <a:rPr kumimoji="1" lang="ja-JP" altLang="ja-JP" sz="1100">
              <a:solidFill>
                <a:schemeClr val="dk1"/>
              </a:solidFill>
              <a:effectLst/>
              <a:latin typeface="+mn-lt"/>
              <a:ea typeface="+mn-ea"/>
              <a:cs typeface="+mn-cs"/>
            </a:rPr>
            <a:t>、類似団体と大きな差はなく、経常収支比率を押し上げる要因</a:t>
          </a:r>
          <a:r>
            <a:rPr kumimoji="1" lang="ja-JP" altLang="en-US" sz="1100">
              <a:solidFill>
                <a:schemeClr val="dk1"/>
              </a:solidFill>
              <a:effectLst/>
              <a:latin typeface="+mn-lt"/>
              <a:ea typeface="+mn-ea"/>
              <a:cs typeface="+mn-cs"/>
            </a:rPr>
            <a:t>とはなっていません</a:t>
          </a:r>
          <a:r>
            <a:rPr kumimoji="1" lang="ja-JP" altLang="ja-JP" sz="1100">
              <a:solidFill>
                <a:schemeClr val="dk1"/>
              </a:solidFill>
              <a:effectLst/>
              <a:latin typeface="+mn-lt"/>
              <a:ea typeface="+mn-ea"/>
              <a:cs typeface="+mn-cs"/>
            </a:rPr>
            <a:t>。経常的に一般財源から支出している経費としては、認定こども園に要する経費の他、障害者支援に要する経費や、母子健康事業費などが計上されています。</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62</xdr:row>
      <xdr:rowOff>50800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043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12700</xdr:rowOff>
    </xdr:from>
    <xdr:to>
      <xdr:col>24</xdr:col>
      <xdr:colOff>25400</xdr:colOff>
      <xdr:row>55</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987800" y="94424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12700</xdr:rowOff>
    </xdr:from>
    <xdr:to>
      <xdr:col>19</xdr:col>
      <xdr:colOff>187325</xdr:colOff>
      <xdr:row>55</xdr:row>
      <xdr:rowOff>69850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098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57150</xdr:rowOff>
    </xdr:from>
    <xdr:to>
      <xdr:col>20</xdr:col>
      <xdr:colOff>38100</xdr:colOff>
      <xdr:row>55</xdr:row>
      <xdr:rowOff>158750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143527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146050</xdr:rowOff>
    </xdr:from>
    <xdr:to>
      <xdr:col>15</xdr:col>
      <xdr:colOff>98425</xdr:colOff>
      <xdr:row>55</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2209800" y="9404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146050</xdr:rowOff>
    </xdr:from>
    <xdr:to>
      <xdr:col>11</xdr:col>
      <xdr:colOff>9525</xdr:colOff>
      <xdr:row>54</xdr:row>
      <xdr:rowOff>165100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4043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124477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133350</xdr:rowOff>
    </xdr:from>
    <xdr:to>
      <xdr:col>24</xdr:col>
      <xdr:colOff>76200</xdr:colOff>
      <xdr:row>55</xdr:row>
      <xdr:rowOff>63500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149877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19050</xdr:rowOff>
    </xdr:from>
    <xdr:to>
      <xdr:col>20</xdr:col>
      <xdr:colOff>38100</xdr:colOff>
      <xdr:row>55</xdr:row>
      <xdr:rowOff>120650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130827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133350</xdr:rowOff>
    </xdr:from>
    <xdr:to>
      <xdr:col>15</xdr:col>
      <xdr:colOff>149225</xdr:colOff>
      <xdr:row>55</xdr:row>
      <xdr:rowOff>63500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73677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95250</xdr:rowOff>
    </xdr:from>
    <xdr:to>
      <xdr:col>11</xdr:col>
      <xdr:colOff>60325</xdr:colOff>
      <xdr:row>55</xdr:row>
      <xdr:rowOff>25400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35577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114300</xdr:rowOff>
    </xdr:from>
    <xdr:to>
      <xdr:col>6</xdr:col>
      <xdr:colOff>171450</xdr:colOff>
      <xdr:row>55</xdr:row>
      <xdr:rowOff>44450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54627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年度に大きく下落している要因は、下水道事業の法適化により繰出金が補助金に振り替わったためです。</a:t>
          </a:r>
          <a:r>
            <a:rPr kumimoji="1" lang="ja-JP" altLang="ja-JP" sz="1100">
              <a:solidFill>
                <a:schemeClr val="dk1"/>
              </a:solidFill>
              <a:effectLst/>
              <a:latin typeface="+mn-lt"/>
              <a:ea typeface="+mn-ea"/>
              <a:cs typeface="+mn-cs"/>
            </a:rPr>
            <a:t>それでもなお類似団体を上回っている要因としては、除排雪に要する維持費等が含まれているためであると考えられます。豪雪地帯特有の事情として、除排雪に要する費用が経常的な維持費として高止まりしやすい傾向にあり、</a:t>
          </a:r>
          <a:r>
            <a:rPr kumimoji="1" lang="ja-JP" altLang="en-US" sz="1100">
              <a:solidFill>
                <a:schemeClr val="dk1"/>
              </a:solidFill>
              <a:effectLst/>
              <a:latin typeface="+mn-lt"/>
              <a:ea typeface="+mn-ea"/>
              <a:cs typeface="+mn-cs"/>
            </a:rPr>
            <a:t>このような特殊事情を前提条件として認識したうえで、余力のある財政運営を実現していくことが求められています。</a:t>
          </a:r>
          <a:endParaRPr kumimoji="1" lang="en-US" altLang="ja-JP" sz="1100">
            <a:solidFill>
              <a:schemeClr val="dk1"/>
            </a:solidFill>
            <a:effectLst/>
            <a:latin typeface="+mn-lt"/>
            <a:ea typeface="+mn-ea"/>
            <a:cs typeface="+mn-cs"/>
          </a:endParaRP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27940</xdr:rowOff>
    </xdr:from>
    <xdr:to>
      <xdr:col>82</xdr:col>
      <xdr:colOff>107950</xdr:colOff>
      <xdr:row>60</xdr:row>
      <xdr:rowOff>165100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862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114317</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27940</xdr:rowOff>
    </xdr:from>
    <xdr:to>
      <xdr:col>82</xdr:col>
      <xdr:colOff>196850</xdr:colOff>
      <xdr:row>54</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104140</xdr:rowOff>
    </xdr:from>
    <xdr:to>
      <xdr:col>82</xdr:col>
      <xdr:colOff>107950</xdr:colOff>
      <xdr:row>60</xdr:row>
      <xdr:rowOff>165100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5671800" y="10048240"/>
          <a:ext cx="838200" cy="40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58437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659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41910</xdr:rowOff>
    </xdr:from>
    <xdr:to>
      <xdr:col>82</xdr:col>
      <xdr:colOff>158750</xdr:colOff>
      <xdr:row>57</xdr:row>
      <xdr:rowOff>143510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165100</xdr:rowOff>
    </xdr:from>
    <xdr:to>
      <xdr:col>78</xdr:col>
      <xdr:colOff>69850</xdr:colOff>
      <xdr:row>61</xdr:row>
      <xdr:rowOff>92710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782800" y="104521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15240</xdr:rowOff>
    </xdr:from>
    <xdr:to>
      <xdr:col>78</xdr:col>
      <xdr:colOff>120650</xdr:colOff>
      <xdr:row>58</xdr:row>
      <xdr:rowOff>116840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127017</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72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61</xdr:row>
      <xdr:rowOff>92710</xdr:rowOff>
    </xdr:from>
    <xdr:to>
      <xdr:col>73</xdr:col>
      <xdr:colOff>180975</xdr:colOff>
      <xdr:row>61</xdr:row>
      <xdr:rowOff>161290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893800" y="10551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45720</xdr:rowOff>
    </xdr:from>
    <xdr:to>
      <xdr:col>74</xdr:col>
      <xdr:colOff>31750</xdr:colOff>
      <xdr:row>58</xdr:row>
      <xdr:rowOff>147320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157497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75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61</xdr:row>
      <xdr:rowOff>161290</xdr:rowOff>
    </xdr:from>
    <xdr:to>
      <xdr:col>69</xdr:col>
      <xdr:colOff>92075</xdr:colOff>
      <xdr:row>61</xdr:row>
      <xdr:rowOff>168910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10619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7620</xdr:rowOff>
    </xdr:from>
    <xdr:to>
      <xdr:col>69</xdr:col>
      <xdr:colOff>142875</xdr:colOff>
      <xdr:row>58</xdr:row>
      <xdr:rowOff>109220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119397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972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114300</xdr:rowOff>
    </xdr:from>
    <xdr:to>
      <xdr:col>65</xdr:col>
      <xdr:colOff>53975</xdr:colOff>
      <xdr:row>59</xdr:row>
      <xdr:rowOff>44450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54627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53340</xdr:rowOff>
    </xdr:from>
    <xdr:to>
      <xdr:col>82</xdr:col>
      <xdr:colOff>158750</xdr:colOff>
      <xdr:row>58</xdr:row>
      <xdr:rowOff>154940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25417</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114300</xdr:rowOff>
    </xdr:from>
    <xdr:to>
      <xdr:col>78</xdr:col>
      <xdr:colOff>120650</xdr:colOff>
      <xdr:row>61</xdr:row>
      <xdr:rowOff>44450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29227</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1048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61</xdr:row>
      <xdr:rowOff>41910</xdr:rowOff>
    </xdr:from>
    <xdr:to>
      <xdr:col>74</xdr:col>
      <xdr:colOff>31750</xdr:colOff>
      <xdr:row>61</xdr:row>
      <xdr:rowOff>143510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1050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128287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1058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61</xdr:row>
      <xdr:rowOff>110490</xdr:rowOff>
    </xdr:from>
    <xdr:to>
      <xdr:col>69</xdr:col>
      <xdr:colOff>142875</xdr:colOff>
      <xdr:row>62</xdr:row>
      <xdr:rowOff>40640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1056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62</xdr:row>
      <xdr:rowOff>25417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1065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118110</xdr:rowOff>
    </xdr:from>
    <xdr:to>
      <xdr:col>65</xdr:col>
      <xdr:colOff>53975</xdr:colOff>
      <xdr:row>62</xdr:row>
      <xdr:rowOff>48260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1057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62</xdr:row>
      <xdr:rowOff>33037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1066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類似団体と比較し一貫して高い傾向にあり、これが経常収支比率を押し上げる主な要因の一つとなっています。</a:t>
          </a:r>
          <a:r>
            <a:rPr kumimoji="1" lang="ja-JP" altLang="en-US" sz="1100">
              <a:solidFill>
                <a:schemeClr val="dk1"/>
              </a:solidFill>
              <a:effectLst/>
              <a:latin typeface="+mn-lt"/>
              <a:ea typeface="+mn-ea"/>
              <a:cs typeface="+mn-cs"/>
            </a:rPr>
            <a:t>この中には、</a:t>
          </a:r>
          <a:r>
            <a:rPr kumimoji="1" lang="ja-JP" altLang="ja-JP" sz="1100">
              <a:solidFill>
                <a:schemeClr val="dk1"/>
              </a:solidFill>
              <a:effectLst/>
              <a:latin typeface="+mn-lt"/>
              <a:ea typeface="+mn-ea"/>
              <a:cs typeface="+mn-cs"/>
            </a:rPr>
            <a:t>隣接する南魚沼市への消防業務やごみ処理業務等の事務委託や、病院事業会計への補助金が</a:t>
          </a:r>
          <a:r>
            <a:rPr kumimoji="1" lang="ja-JP" altLang="en-US" sz="1100">
              <a:solidFill>
                <a:schemeClr val="dk1"/>
              </a:solidFill>
              <a:effectLst/>
              <a:latin typeface="+mn-lt"/>
              <a:ea typeface="+mn-ea"/>
              <a:cs typeface="+mn-cs"/>
            </a:rPr>
            <a:t>含まれるほか、令和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年度からは新たに下水道事業会計補助金が計上されたため、大幅に増大しました（下水道事業の法適化によるもの）。企業</a:t>
          </a:r>
          <a:r>
            <a:rPr kumimoji="1" lang="ja-JP" altLang="ja-JP" sz="1100">
              <a:solidFill>
                <a:schemeClr val="dk1"/>
              </a:solidFill>
              <a:effectLst/>
              <a:latin typeface="+mn-lt"/>
              <a:ea typeface="+mn-ea"/>
              <a:cs typeface="+mn-cs"/>
            </a:rPr>
            <a:t>会計</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経営改善</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一般会計の負担を抑制</a:t>
          </a:r>
          <a:r>
            <a:rPr kumimoji="1" lang="ja-JP" altLang="en-US" sz="1100">
              <a:solidFill>
                <a:schemeClr val="dk1"/>
              </a:solidFill>
              <a:effectLst/>
              <a:latin typeface="+mn-lt"/>
              <a:ea typeface="+mn-ea"/>
              <a:cs typeface="+mn-cs"/>
            </a:rPr>
            <a:t>していく</a:t>
          </a:r>
          <a:r>
            <a:rPr kumimoji="1" lang="ja-JP" altLang="ja-JP" sz="1100">
              <a:solidFill>
                <a:schemeClr val="dk1"/>
              </a:solidFill>
              <a:effectLst/>
              <a:latin typeface="+mn-lt"/>
              <a:ea typeface="+mn-ea"/>
              <a:cs typeface="+mn-cs"/>
            </a:rPr>
            <a:t>必要があります。</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10414</xdr:rowOff>
    </xdr:from>
    <xdr:to>
      <xdr:col>82</xdr:col>
      <xdr:colOff>107950</xdr:colOff>
      <xdr:row>41</xdr:row>
      <xdr:rowOff>106426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6011164"/>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78503</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106426</xdr:rowOff>
    </xdr:from>
    <xdr:to>
      <xdr:col>82</xdr:col>
      <xdr:colOff>196850</xdr:colOff>
      <xdr:row>41</xdr:row>
      <xdr:rowOff>106426</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96791</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10414</xdr:rowOff>
    </xdr:from>
    <xdr:to>
      <xdr:col>82</xdr:col>
      <xdr:colOff>196850</xdr:colOff>
      <xdr:row>35</xdr:row>
      <xdr:rowOff>10414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40</xdr:row>
      <xdr:rowOff>62992</xdr:rowOff>
    </xdr:from>
    <xdr:to>
      <xdr:col>82</xdr:col>
      <xdr:colOff>107950</xdr:colOff>
      <xdr:row>41</xdr:row>
      <xdr:rowOff>106426</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920992"/>
          <a:ext cx="838200" cy="21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127017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299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110490</xdr:rowOff>
    </xdr:from>
    <xdr:to>
      <xdr:col>82</xdr:col>
      <xdr:colOff>158750</xdr:colOff>
      <xdr:row>38</xdr:row>
      <xdr:rowOff>40640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101854</xdr:rowOff>
    </xdr:from>
    <xdr:to>
      <xdr:col>78</xdr:col>
      <xdr:colOff>69850</xdr:colOff>
      <xdr:row>40</xdr:row>
      <xdr:rowOff>62992</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78840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525</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172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140716</xdr:rowOff>
    </xdr:from>
    <xdr:to>
      <xdr:col>73</xdr:col>
      <xdr:colOff>180975</xdr:colOff>
      <xdr:row>39</xdr:row>
      <xdr:rowOff>101854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65581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126255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140716</xdr:rowOff>
    </xdr:from>
    <xdr:to>
      <xdr:col>69</xdr:col>
      <xdr:colOff>92075</xdr:colOff>
      <xdr:row>39</xdr:row>
      <xdr:rowOff>88138</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65581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153924</xdr:rowOff>
    </xdr:from>
    <xdr:to>
      <xdr:col>69</xdr:col>
      <xdr:colOff>142875</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94251</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51054</xdr:rowOff>
    </xdr:from>
    <xdr:to>
      <xdr:col>65</xdr:col>
      <xdr:colOff>53975</xdr:colOff>
      <xdr:row>37</xdr:row>
      <xdr:rowOff>152654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162831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41</xdr:row>
      <xdr:rowOff>55626</xdr:rowOff>
    </xdr:from>
    <xdr:to>
      <xdr:col>82</xdr:col>
      <xdr:colOff>158750</xdr:colOff>
      <xdr:row>41</xdr:row>
      <xdr:rowOff>157226</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708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40</xdr:row>
      <xdr:rowOff>135653</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40</xdr:row>
      <xdr:rowOff>12192</xdr:rowOff>
    </xdr:from>
    <xdr:to>
      <xdr:col>78</xdr:col>
      <xdr:colOff>120650</xdr:colOff>
      <xdr:row>40</xdr:row>
      <xdr:rowOff>113792</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87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40</xdr:row>
      <xdr:rowOff>98569</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956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51054</xdr:rowOff>
    </xdr:from>
    <xdr:to>
      <xdr:col>74</xdr:col>
      <xdr:colOff>31750</xdr:colOff>
      <xdr:row>39</xdr:row>
      <xdr:rowOff>152654</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73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137431</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82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89916</xdr:rowOff>
    </xdr:from>
    <xdr:to>
      <xdr:col>69</xdr:col>
      <xdr:colOff>142875</xdr:colOff>
      <xdr:row>39</xdr:row>
      <xdr:rowOff>20066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4843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37338</xdr:rowOff>
    </xdr:from>
    <xdr:to>
      <xdr:col>65</xdr:col>
      <xdr:colOff>53975</xdr:colOff>
      <xdr:row>39</xdr:row>
      <xdr:rowOff>138938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72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123715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81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類似団体と比較すると低い</a:t>
          </a:r>
          <a:r>
            <a:rPr kumimoji="1" lang="ja-JP" altLang="en-US" sz="1100">
              <a:solidFill>
                <a:schemeClr val="dk1"/>
              </a:solidFill>
              <a:effectLst/>
              <a:latin typeface="+mn-lt"/>
              <a:ea typeface="+mn-ea"/>
              <a:cs typeface="+mn-cs"/>
            </a:rPr>
            <a:t>水準</a:t>
          </a:r>
          <a:r>
            <a:rPr kumimoji="1" lang="ja-JP" altLang="ja-JP" sz="1100">
              <a:solidFill>
                <a:schemeClr val="dk1"/>
              </a:solidFill>
              <a:effectLst/>
              <a:latin typeface="+mn-lt"/>
              <a:ea typeface="+mn-ea"/>
              <a:cs typeface="+mn-cs"/>
            </a:rPr>
            <a:t>にありますが、これは現在よりも税収が多かった</a:t>
          </a:r>
          <a:r>
            <a:rPr kumimoji="1" lang="ja-JP" altLang="en-US" sz="1100">
              <a:solidFill>
                <a:schemeClr val="dk1"/>
              </a:solidFill>
              <a:effectLst/>
              <a:latin typeface="+mn-lt"/>
              <a:ea typeface="+mn-ea"/>
              <a:cs typeface="+mn-cs"/>
            </a:rPr>
            <a:t>時期</a:t>
          </a:r>
          <a:r>
            <a:rPr kumimoji="1" lang="ja-JP" altLang="ja-JP" sz="1100">
              <a:solidFill>
                <a:schemeClr val="dk1"/>
              </a:solidFill>
              <a:effectLst/>
              <a:latin typeface="+mn-lt"/>
              <a:ea typeface="+mn-ea"/>
              <a:cs typeface="+mn-cs"/>
            </a:rPr>
            <a:t>に起債を抑制して</a:t>
          </a:r>
          <a:r>
            <a:rPr kumimoji="1" lang="ja-JP" altLang="en-US" sz="1100">
              <a:solidFill>
                <a:schemeClr val="dk1"/>
              </a:solidFill>
              <a:effectLst/>
              <a:latin typeface="+mn-lt"/>
              <a:ea typeface="+mn-ea"/>
              <a:cs typeface="+mn-cs"/>
            </a:rPr>
            <a:t>投資的事業を行っていたためだと考えられます</a:t>
          </a:r>
          <a:r>
            <a:rPr kumimoji="1" lang="ja-JP" altLang="ja-JP" sz="1100">
              <a:solidFill>
                <a:schemeClr val="dk1"/>
              </a:solidFill>
              <a:effectLst/>
              <a:latin typeface="+mn-lt"/>
              <a:ea typeface="+mn-ea"/>
              <a:cs typeface="+mn-cs"/>
            </a:rPr>
            <a:t>。しかし、</a:t>
          </a:r>
          <a:r>
            <a:rPr kumimoji="1" lang="ja-JP" altLang="en-US" sz="1100">
              <a:solidFill>
                <a:schemeClr val="dk1"/>
              </a:solidFill>
              <a:effectLst/>
              <a:latin typeface="+mn-lt"/>
              <a:ea typeface="+mn-ea"/>
              <a:cs typeface="+mn-cs"/>
            </a:rPr>
            <a:t>現在では投資的事業の財源として一定割合を起債により賄っており</a:t>
          </a:r>
          <a:r>
            <a:rPr kumimoji="1" lang="ja-JP" altLang="ja-JP" sz="1100">
              <a:solidFill>
                <a:schemeClr val="dk1"/>
              </a:solidFill>
              <a:effectLst/>
              <a:latin typeface="+mn-lt"/>
              <a:ea typeface="+mn-ea"/>
              <a:cs typeface="+mn-cs"/>
            </a:rPr>
            <a:t>、将来的に公債費が財政を圧迫することも想定</a:t>
          </a:r>
          <a:r>
            <a:rPr kumimoji="1" lang="ja-JP" altLang="en-US" sz="1100">
              <a:solidFill>
                <a:schemeClr val="dk1"/>
              </a:solidFill>
              <a:effectLst/>
              <a:latin typeface="+mn-lt"/>
              <a:ea typeface="+mn-ea"/>
              <a:cs typeface="+mn-cs"/>
            </a:rPr>
            <a:t>されます。将来の財政が硬直化しないよう、</a:t>
          </a:r>
          <a:r>
            <a:rPr kumimoji="1" lang="ja-JP" altLang="ja-JP" sz="1100">
              <a:solidFill>
                <a:schemeClr val="dk1"/>
              </a:solidFill>
              <a:effectLst/>
              <a:latin typeface="+mn-lt"/>
              <a:ea typeface="+mn-ea"/>
              <a:cs typeface="+mn-cs"/>
            </a:rPr>
            <a:t>現在の</a:t>
          </a:r>
          <a:r>
            <a:rPr kumimoji="1" lang="ja-JP" altLang="en-US" sz="1100">
              <a:solidFill>
                <a:schemeClr val="dk1"/>
              </a:solidFill>
              <a:effectLst/>
              <a:latin typeface="+mn-lt"/>
              <a:ea typeface="+mn-ea"/>
              <a:cs typeface="+mn-cs"/>
            </a:rPr>
            <a:t>うちから</a:t>
          </a:r>
          <a:r>
            <a:rPr kumimoji="1" lang="ja-JP" altLang="ja-JP" sz="1100">
              <a:solidFill>
                <a:schemeClr val="dk1"/>
              </a:solidFill>
              <a:effectLst/>
              <a:latin typeface="+mn-lt"/>
              <a:ea typeface="+mn-ea"/>
              <a:cs typeface="+mn-cs"/>
            </a:rPr>
            <a:t>収支を改善し</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基金に積み立てを行うなど予防的な財政運営が必要となります。</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8890</xdr:rowOff>
    </xdr:from>
    <xdr:to>
      <xdr:col>24</xdr:col>
      <xdr:colOff>25400</xdr:colOff>
      <xdr:row>82</xdr:row>
      <xdr:rowOff>50800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5247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95267</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8890</xdr:rowOff>
    </xdr:from>
    <xdr:to>
      <xdr:col>24</xdr:col>
      <xdr:colOff>114300</xdr:colOff>
      <xdr:row>73</xdr:row>
      <xdr:rowOff>8890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1270</xdr:rowOff>
    </xdr:from>
    <xdr:to>
      <xdr:col>24</xdr:col>
      <xdr:colOff>25400</xdr:colOff>
      <xdr:row>75</xdr:row>
      <xdr:rowOff>39370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987800" y="128600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17797</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45720</xdr:rowOff>
    </xdr:from>
    <xdr:to>
      <xdr:col>24</xdr:col>
      <xdr:colOff>76200</xdr:colOff>
      <xdr:row>76</xdr:row>
      <xdr:rowOff>147320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168910</xdr:rowOff>
    </xdr:from>
    <xdr:to>
      <xdr:col>19</xdr:col>
      <xdr:colOff>187325</xdr:colOff>
      <xdr:row>75</xdr:row>
      <xdr:rowOff>39370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3098800" y="1285621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147338</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138430</xdr:rowOff>
    </xdr:from>
    <xdr:to>
      <xdr:col>15</xdr:col>
      <xdr:colOff>98425</xdr:colOff>
      <xdr:row>74</xdr:row>
      <xdr:rowOff>168910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282573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53339</xdr:rowOff>
    </xdr:from>
    <xdr:to>
      <xdr:col>15</xdr:col>
      <xdr:colOff>149225</xdr:colOff>
      <xdr:row>76</xdr:row>
      <xdr:rowOff>154939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139716</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138430</xdr:rowOff>
    </xdr:from>
    <xdr:to>
      <xdr:col>11</xdr:col>
      <xdr:colOff>9525</xdr:colOff>
      <xdr:row>74</xdr:row>
      <xdr:rowOff>142240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1320800" y="128257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34289</xdr:rowOff>
    </xdr:from>
    <xdr:to>
      <xdr:col>11</xdr:col>
      <xdr:colOff>60325</xdr:colOff>
      <xdr:row>76</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120666</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34289</xdr:rowOff>
    </xdr:from>
    <xdr:to>
      <xdr:col>6</xdr:col>
      <xdr:colOff>171450</xdr:colOff>
      <xdr:row>76</xdr:row>
      <xdr:rowOff>135889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120666</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121920</xdr:rowOff>
    </xdr:from>
    <xdr:to>
      <xdr:col>24</xdr:col>
      <xdr:colOff>76200</xdr:colOff>
      <xdr:row>75</xdr:row>
      <xdr:rowOff>52070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138447</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160020</xdr:rowOff>
    </xdr:from>
    <xdr:to>
      <xdr:col>20</xdr:col>
      <xdr:colOff>38100</xdr:colOff>
      <xdr:row>75</xdr:row>
      <xdr:rowOff>90170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100347</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261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118110</xdr:rowOff>
    </xdr:from>
    <xdr:to>
      <xdr:col>15</xdr:col>
      <xdr:colOff>149225</xdr:colOff>
      <xdr:row>75</xdr:row>
      <xdr:rowOff>48260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58437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57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87630</xdr:rowOff>
    </xdr:from>
    <xdr:to>
      <xdr:col>11</xdr:col>
      <xdr:colOff>60325</xdr:colOff>
      <xdr:row>75</xdr:row>
      <xdr:rowOff>17780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27957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91440</xdr:rowOff>
    </xdr:from>
    <xdr:to>
      <xdr:col>6</xdr:col>
      <xdr:colOff>171450</xdr:colOff>
      <xdr:row>75</xdr:row>
      <xdr:rowOff>21590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31767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公債費以外の経常収支比率が類似団体に比べ高い水準にあり、これが湯沢町の特徴と考えられます。要因としては、他会計補助金や、除排雪関連経費、公共施設の維持管理費等が考えられます。また、比較的低い水準にある</a:t>
          </a:r>
          <a:r>
            <a:rPr kumimoji="1" lang="ja-JP" altLang="ja-JP" sz="1100">
              <a:solidFill>
                <a:schemeClr val="dk1"/>
              </a:solidFill>
              <a:effectLst/>
              <a:latin typeface="+mn-lt"/>
              <a:ea typeface="+mn-ea"/>
              <a:cs typeface="+mn-cs"/>
            </a:rPr>
            <a:t>公債費</a:t>
          </a:r>
          <a:r>
            <a:rPr kumimoji="1" lang="ja-JP" altLang="en-US" sz="1100">
              <a:solidFill>
                <a:schemeClr val="dk1"/>
              </a:solidFill>
              <a:effectLst/>
              <a:latin typeface="+mn-lt"/>
              <a:ea typeface="+mn-ea"/>
              <a:cs typeface="+mn-cs"/>
            </a:rPr>
            <a:t>についても、今後は</a:t>
          </a:r>
          <a:r>
            <a:rPr kumimoji="1" lang="ja-JP" altLang="ja-JP" sz="1100">
              <a:solidFill>
                <a:schemeClr val="dk1"/>
              </a:solidFill>
              <a:effectLst/>
              <a:latin typeface="+mn-lt"/>
              <a:ea typeface="+mn-ea"/>
              <a:cs typeface="+mn-cs"/>
            </a:rPr>
            <a:t>上昇</a:t>
          </a:r>
          <a:r>
            <a:rPr kumimoji="1" lang="ja-JP" altLang="en-US" sz="1100">
              <a:solidFill>
                <a:schemeClr val="dk1"/>
              </a:solidFill>
              <a:effectLst/>
              <a:latin typeface="+mn-lt"/>
              <a:ea typeface="+mn-ea"/>
              <a:cs typeface="+mn-cs"/>
            </a:rPr>
            <a:t>していく可能性が高く</a:t>
          </a:r>
          <a:r>
            <a:rPr kumimoji="1" lang="ja-JP" altLang="ja-JP" sz="1100">
              <a:solidFill>
                <a:schemeClr val="dk1"/>
              </a:solidFill>
              <a:effectLst/>
              <a:latin typeface="+mn-lt"/>
              <a:ea typeface="+mn-ea"/>
              <a:cs typeface="+mn-cs"/>
            </a:rPr>
            <a:t>、今後ますます財政の弾力性が失われていく</a:t>
          </a:r>
          <a:r>
            <a:rPr kumimoji="1" lang="ja-JP" altLang="en-US" sz="1100">
              <a:solidFill>
                <a:schemeClr val="dk1"/>
              </a:solidFill>
              <a:effectLst/>
              <a:latin typeface="+mn-lt"/>
              <a:ea typeface="+mn-ea"/>
              <a:cs typeface="+mn-cs"/>
            </a:rPr>
            <a:t>ことが懸念されます</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このような現状を踏まえ、公債費の負担が比較的小さい</a:t>
          </a:r>
          <a:r>
            <a:rPr kumimoji="1" lang="ja-JP" altLang="ja-JP" sz="1100">
              <a:solidFill>
                <a:schemeClr val="dk1"/>
              </a:solidFill>
              <a:effectLst/>
              <a:latin typeface="+mn-lt"/>
              <a:ea typeface="+mn-ea"/>
              <a:cs typeface="+mn-cs"/>
            </a:rPr>
            <a:t>現在のうちから</a:t>
          </a:r>
          <a:r>
            <a:rPr kumimoji="1" lang="ja-JP" altLang="en-US" sz="1100">
              <a:solidFill>
                <a:schemeClr val="dk1"/>
              </a:solidFill>
              <a:effectLst/>
              <a:latin typeface="+mn-lt"/>
              <a:ea typeface="+mn-ea"/>
              <a:cs typeface="+mn-cs"/>
            </a:rPr>
            <a:t>経常的支出</a:t>
          </a:r>
          <a:r>
            <a:rPr kumimoji="1" lang="ja-JP" altLang="ja-JP" sz="1100">
              <a:solidFill>
                <a:schemeClr val="dk1"/>
              </a:solidFill>
              <a:effectLst/>
              <a:latin typeface="+mn-lt"/>
              <a:ea typeface="+mn-ea"/>
              <a:cs typeface="+mn-cs"/>
            </a:rPr>
            <a:t>を見直すことが必要となります。</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77470</xdr:rowOff>
    </xdr:from>
    <xdr:to>
      <xdr:col>82</xdr:col>
      <xdr:colOff>107950</xdr:colOff>
      <xdr:row>81</xdr:row>
      <xdr:rowOff>149861</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421870"/>
          <a:ext cx="0" cy="1615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121938</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149861</xdr:rowOff>
    </xdr:from>
    <xdr:to>
      <xdr:col>82</xdr:col>
      <xdr:colOff>196850</xdr:colOff>
      <xdr:row>81</xdr:row>
      <xdr:rowOff>149861</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403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163847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16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77470</xdr:rowOff>
    </xdr:from>
    <xdr:to>
      <xdr:col>82</xdr:col>
      <xdr:colOff>196850</xdr:colOff>
      <xdr:row>72</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421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80</xdr:row>
      <xdr:rowOff>115570</xdr:rowOff>
    </xdr:from>
    <xdr:to>
      <xdr:col>82</xdr:col>
      <xdr:colOff>107950</xdr:colOff>
      <xdr:row>80</xdr:row>
      <xdr:rowOff>123189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5671800" y="1383157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100347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130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83820</xdr:rowOff>
    </xdr:from>
    <xdr:to>
      <xdr:col>82</xdr:col>
      <xdr:colOff>158750</xdr:colOff>
      <xdr:row>78</xdr:row>
      <xdr:rowOff>13970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80</xdr:row>
      <xdr:rowOff>5080</xdr:rowOff>
    </xdr:from>
    <xdr:to>
      <xdr:col>78</xdr:col>
      <xdr:colOff>69850</xdr:colOff>
      <xdr:row>80</xdr:row>
      <xdr:rowOff>115570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4782800" y="137210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5097</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54611</xdr:rowOff>
    </xdr:from>
    <xdr:to>
      <xdr:col>73</xdr:col>
      <xdr:colOff>180975</xdr:colOff>
      <xdr:row>80</xdr:row>
      <xdr:rowOff>5080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893800" y="1359916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38100</xdr:rowOff>
    </xdr:from>
    <xdr:to>
      <xdr:col>74</xdr:col>
      <xdr:colOff>31750</xdr:colOff>
      <xdr:row>77</xdr:row>
      <xdr:rowOff>139700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149877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54611</xdr:rowOff>
    </xdr:from>
    <xdr:to>
      <xdr:col>69</xdr:col>
      <xdr:colOff>92075</xdr:colOff>
      <xdr:row>80</xdr:row>
      <xdr:rowOff>20320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004800" y="13599161"/>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102870</xdr:rowOff>
    </xdr:from>
    <xdr:to>
      <xdr:col>69</xdr:col>
      <xdr:colOff>142875</xdr:colOff>
      <xdr:row>77</xdr:row>
      <xdr:rowOff>33020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43197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123207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15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72389</xdr:rowOff>
    </xdr:from>
    <xdr:to>
      <xdr:col>82</xdr:col>
      <xdr:colOff>158750</xdr:colOff>
      <xdr:row>81</xdr:row>
      <xdr:rowOff>2539</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78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80</xdr:row>
      <xdr:rowOff>44466</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376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80</xdr:row>
      <xdr:rowOff>64770</xdr:rowOff>
    </xdr:from>
    <xdr:to>
      <xdr:col>78</xdr:col>
      <xdr:colOff>120650</xdr:colOff>
      <xdr:row>80</xdr:row>
      <xdr:rowOff>166370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78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151147</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386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79</xdr:row>
      <xdr:rowOff>125730</xdr:rowOff>
    </xdr:from>
    <xdr:to>
      <xdr:col>74</xdr:col>
      <xdr:colOff>31750</xdr:colOff>
      <xdr:row>80</xdr:row>
      <xdr:rowOff>55880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80</xdr:row>
      <xdr:rowOff>40657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3811</xdr:rowOff>
    </xdr:from>
    <xdr:to>
      <xdr:col>69</xdr:col>
      <xdr:colOff>142875</xdr:colOff>
      <xdr:row>79</xdr:row>
      <xdr:rowOff>105411</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90188</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140970</xdr:rowOff>
    </xdr:from>
    <xdr:to>
      <xdr:col>65</xdr:col>
      <xdr:colOff>53975</xdr:colOff>
      <xdr:row>80</xdr:row>
      <xdr:rowOff>71120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80</xdr:row>
      <xdr:rowOff>55897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377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新潟県湯沢町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127208</xdr:rowOff>
    </xdr:from>
    <xdr:to>
      <xdr:col>29</xdr:col>
      <xdr:colOff>127000</xdr:colOff>
      <xdr:row>19</xdr:row>
      <xdr:rowOff>80316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2233"/>
          <a:ext cx="0" cy="11532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52393</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357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80316</xdr:rowOff>
    </xdr:from>
    <xdr:to>
      <xdr:col>30</xdr:col>
      <xdr:colOff>25400</xdr:colOff>
      <xdr:row>19</xdr:row>
      <xdr:rowOff>80316</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854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42135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127208</xdr:rowOff>
    </xdr:from>
    <xdr:to>
      <xdr:col>30</xdr:col>
      <xdr:colOff>25400</xdr:colOff>
      <xdr:row>12</xdr:row>
      <xdr:rowOff>127208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22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97592</xdr:rowOff>
    </xdr:from>
    <xdr:to>
      <xdr:col>29</xdr:col>
      <xdr:colOff>127000</xdr:colOff>
      <xdr:row>18</xdr:row>
      <xdr:rowOff>120293</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231317"/>
          <a:ext cx="647700" cy="227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93918</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7132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77391</xdr:rowOff>
    </xdr:from>
    <xdr:to>
      <xdr:col>29</xdr:col>
      <xdr:colOff>177800</xdr:colOff>
      <xdr:row>17</xdr:row>
      <xdr:rowOff>7541</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68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99879</xdr:rowOff>
    </xdr:from>
    <xdr:to>
      <xdr:col>26</xdr:col>
      <xdr:colOff>50800</xdr:colOff>
      <xdr:row>18</xdr:row>
      <xdr:rowOff>120293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4305300" y="3233604"/>
          <a:ext cx="698500" cy="20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159081</xdr:rowOff>
    </xdr:from>
    <xdr:to>
      <xdr:col>26</xdr:col>
      <xdr:colOff>101600</xdr:colOff>
      <xdr:row>17</xdr:row>
      <xdr:rowOff>89231</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49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99408</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2718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99879</xdr:rowOff>
    </xdr:from>
    <xdr:to>
      <xdr:col>22</xdr:col>
      <xdr:colOff>114300</xdr:colOff>
      <xdr:row>18</xdr:row>
      <xdr:rowOff>101559</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3606800" y="3233604"/>
          <a:ext cx="698500" cy="1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27150</xdr:rowOff>
    </xdr:from>
    <xdr:to>
      <xdr:col>22</xdr:col>
      <xdr:colOff>165100</xdr:colOff>
      <xdr:row>17</xdr:row>
      <xdr:rowOff>128750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89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138927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275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101559</xdr:rowOff>
    </xdr:from>
    <xdr:to>
      <xdr:col>18</xdr:col>
      <xdr:colOff>177800</xdr:colOff>
      <xdr:row>18</xdr:row>
      <xdr:rowOff>131888</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235284"/>
          <a:ext cx="698500" cy="30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40386</xdr:rowOff>
    </xdr:from>
    <xdr:to>
      <xdr:col>19</xdr:col>
      <xdr:colOff>38100</xdr:colOff>
      <xdr:row>17</xdr:row>
      <xdr:rowOff>141986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02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152163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2771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69167</xdr:rowOff>
    </xdr:from>
    <xdr:to>
      <xdr:col>15</xdr:col>
      <xdr:colOff>101600</xdr:colOff>
      <xdr:row>17</xdr:row>
      <xdr:rowOff>170767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31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9494</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2800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46792</xdr:rowOff>
    </xdr:from>
    <xdr:to>
      <xdr:col>29</xdr:col>
      <xdr:colOff>177800</xdr:colOff>
      <xdr:row>18</xdr:row>
      <xdr:rowOff>148392</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1805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18869</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315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69492</xdr:rowOff>
    </xdr:from>
    <xdr:to>
      <xdr:col>26</xdr:col>
      <xdr:colOff>101600</xdr:colOff>
      <xdr:row>18</xdr:row>
      <xdr:rowOff>171093</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20321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155870</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3289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49079</xdr:rowOff>
    </xdr:from>
    <xdr:to>
      <xdr:col>22</xdr:col>
      <xdr:colOff>165100</xdr:colOff>
      <xdr:row>18</xdr:row>
      <xdr:rowOff>150678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182804"/>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135455</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3269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50759</xdr:rowOff>
    </xdr:from>
    <xdr:to>
      <xdr:col>19</xdr:col>
      <xdr:colOff>38100</xdr:colOff>
      <xdr:row>18</xdr:row>
      <xdr:rowOff>152359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184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137136</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3270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81088</xdr:rowOff>
    </xdr:from>
    <xdr:to>
      <xdr:col>15</xdr:col>
      <xdr:colOff>101600</xdr:colOff>
      <xdr:row>19</xdr:row>
      <xdr:rowOff>11238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214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167465</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3301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329793</xdr:rowOff>
    </xdr:from>
    <xdr:to>
      <xdr:col>29</xdr:col>
      <xdr:colOff>127000</xdr:colOff>
      <xdr:row>38</xdr:row>
      <xdr:rowOff>118949</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254343"/>
          <a:ext cx="0" cy="1332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91026</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558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118949</xdr:rowOff>
    </xdr:from>
    <xdr:to>
      <xdr:col>30</xdr:col>
      <xdr:colOff>25400</xdr:colOff>
      <xdr:row>38</xdr:row>
      <xdr:rowOff>118949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586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73270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329793</xdr:rowOff>
    </xdr:from>
    <xdr:to>
      <xdr:col>30</xdr:col>
      <xdr:colOff>25400</xdr:colOff>
      <xdr:row>33</xdr:row>
      <xdr:rowOff>329793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254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2439</xdr:rowOff>
    </xdr:from>
    <xdr:to>
      <xdr:col>29</xdr:col>
      <xdr:colOff>127000</xdr:colOff>
      <xdr:row>36</xdr:row>
      <xdr:rowOff>21310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003800" y="6955689"/>
          <a:ext cx="647700" cy="188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84167</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7037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112090</xdr:rowOff>
    </xdr:from>
    <xdr:to>
      <xdr:col>29</xdr:col>
      <xdr:colOff>177800</xdr:colOff>
      <xdr:row>37</xdr:row>
      <xdr:rowOff>42240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7065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21310</xdr:rowOff>
    </xdr:from>
    <xdr:to>
      <xdr:col>26</xdr:col>
      <xdr:colOff>50800</xdr:colOff>
      <xdr:row>36</xdr:row>
      <xdr:rowOff>156629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4305300" y="6974560"/>
          <a:ext cx="698500" cy="1353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102464</xdr:rowOff>
    </xdr:from>
    <xdr:to>
      <xdr:col>26</xdr:col>
      <xdr:colOff>101600</xdr:colOff>
      <xdr:row>37</xdr:row>
      <xdr:rowOff>32614</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7055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17391</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7142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156629</xdr:rowOff>
    </xdr:from>
    <xdr:to>
      <xdr:col>22</xdr:col>
      <xdr:colOff>114300</xdr:colOff>
      <xdr:row>37</xdr:row>
      <xdr:rowOff>10681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7109879"/>
          <a:ext cx="698500" cy="255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120879</xdr:rowOff>
    </xdr:from>
    <xdr:to>
      <xdr:col>22</xdr:col>
      <xdr:colOff>165100</xdr:colOff>
      <xdr:row>37</xdr:row>
      <xdr:rowOff>51029</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70741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35806</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7160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6147</xdr:rowOff>
    </xdr:from>
    <xdr:to>
      <xdr:col>18</xdr:col>
      <xdr:colOff>177800</xdr:colOff>
      <xdr:row>37</xdr:row>
      <xdr:rowOff>10681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2908300" y="7130847"/>
          <a:ext cx="698500" cy="4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141389</xdr:rowOff>
    </xdr:from>
    <xdr:to>
      <xdr:col>19</xdr:col>
      <xdr:colOff>38100</xdr:colOff>
      <xdr:row>37</xdr:row>
      <xdr:rowOff>71539</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7094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56316</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71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152527</xdr:rowOff>
    </xdr:from>
    <xdr:to>
      <xdr:col>15</xdr:col>
      <xdr:colOff>101600</xdr:colOff>
      <xdr:row>37</xdr:row>
      <xdr:rowOff>82677</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7105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67454</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7192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294539</xdr:rowOff>
    </xdr:from>
    <xdr:to>
      <xdr:col>29</xdr:col>
      <xdr:colOff>177800</xdr:colOff>
      <xdr:row>36</xdr:row>
      <xdr:rowOff>53239</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69048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139616</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674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313410</xdr:rowOff>
    </xdr:from>
    <xdr:to>
      <xdr:col>26</xdr:col>
      <xdr:colOff>101600</xdr:colOff>
      <xdr:row>36</xdr:row>
      <xdr:rowOff>72110</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6923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82287</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6692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105829</xdr:rowOff>
    </xdr:from>
    <xdr:to>
      <xdr:col>22</xdr:col>
      <xdr:colOff>165100</xdr:colOff>
      <xdr:row>37</xdr:row>
      <xdr:rowOff>35979</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70590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217606</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682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131331</xdr:rowOff>
    </xdr:from>
    <xdr:to>
      <xdr:col>19</xdr:col>
      <xdr:colOff>38100</xdr:colOff>
      <xdr:row>37</xdr:row>
      <xdr:rowOff>61481</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7084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243108</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6853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126797</xdr:rowOff>
    </xdr:from>
    <xdr:to>
      <xdr:col>15</xdr:col>
      <xdr:colOff>101600</xdr:colOff>
      <xdr:row>37</xdr:row>
      <xdr:rowOff>56947</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7080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238574</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6848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新潟県湯沢町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8,268
7,585
357.29
9,906,430
9,133,007
524,764
4,347,948
5,129,460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30.2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133246</xdr:rowOff>
    </xdr:from>
    <xdr:to>
      <xdr:col>24</xdr:col>
      <xdr:colOff>62865</xdr:colOff>
      <xdr:row>37</xdr:row>
      <xdr:rowOff>162209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05296"/>
          <a:ext cx="1270" cy="1400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166036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0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162209</xdr:rowOff>
    </xdr:from>
    <xdr:to>
      <xdr:col>24</xdr:col>
      <xdr:colOff>152400</xdr:colOff>
      <xdr:row>37</xdr:row>
      <xdr:rowOff>162209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05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79923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88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133246</xdr:rowOff>
    </xdr:from>
    <xdr:to>
      <xdr:col>24</xdr:col>
      <xdr:colOff>152400</xdr:colOff>
      <xdr:row>29</xdr:row>
      <xdr:rowOff>133246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0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2875</xdr:rowOff>
    </xdr:from>
    <xdr:to>
      <xdr:col>24</xdr:col>
      <xdr:colOff>63500</xdr:colOff>
      <xdr:row>36</xdr:row>
      <xdr:rowOff>28166</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175075"/>
          <a:ext cx="838200" cy="25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63245</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21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40368</xdr:rowOff>
    </xdr:from>
    <xdr:to>
      <xdr:col>24</xdr:col>
      <xdr:colOff>114300</xdr:colOff>
      <xdr:row>34</xdr:row>
      <xdr:rowOff>141968</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6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2959</xdr:rowOff>
    </xdr:from>
    <xdr:to>
      <xdr:col>19</xdr:col>
      <xdr:colOff>177800</xdr:colOff>
      <xdr:row>36</xdr:row>
      <xdr:rowOff>28166</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175159"/>
          <a:ext cx="889000" cy="2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139139</xdr:rowOff>
    </xdr:from>
    <xdr:to>
      <xdr:col>20</xdr:col>
      <xdr:colOff>38100</xdr:colOff>
      <xdr:row>35</xdr:row>
      <xdr:rowOff>69289</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68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85816</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743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2959</xdr:rowOff>
    </xdr:from>
    <xdr:to>
      <xdr:col>15</xdr:col>
      <xdr:colOff>50800</xdr:colOff>
      <xdr:row>36</xdr:row>
      <xdr:rowOff>4864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175159"/>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xdr:rowOff>
    </xdr:from>
    <xdr:to>
      <xdr:col>15</xdr:col>
      <xdr:colOff>101600</xdr:colOff>
      <xdr:row>35</xdr:row>
      <xdr:rowOff>101727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118254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776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4864</xdr:rowOff>
    </xdr:from>
    <xdr:to>
      <xdr:col>10</xdr:col>
      <xdr:colOff>114300</xdr:colOff>
      <xdr:row>36</xdr:row>
      <xdr:rowOff>37592</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177064"/>
          <a:ext cx="889000" cy="3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8852</xdr:rowOff>
    </xdr:from>
    <xdr:to>
      <xdr:col>10</xdr:col>
      <xdr:colOff>165100</xdr:colOff>
      <xdr:row>35</xdr:row>
      <xdr:rowOff>110452</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126979</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784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44902</xdr:rowOff>
    </xdr:from>
    <xdr:to>
      <xdr:col>6</xdr:col>
      <xdr:colOff>38100</xdr:colOff>
      <xdr:row>35</xdr:row>
      <xdr:rowOff>146502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163029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820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123525</xdr:rowOff>
    </xdr:from>
    <xdr:to>
      <xdr:col>24</xdr:col>
      <xdr:colOff>114300</xdr:colOff>
      <xdr:row>36</xdr:row>
      <xdr:rowOff>53675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2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101952</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102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148816</xdr:rowOff>
    </xdr:from>
    <xdr:to>
      <xdr:col>20</xdr:col>
      <xdr:colOff>38100</xdr:colOff>
      <xdr:row>36</xdr:row>
      <xdr:rowOff>78966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149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70093</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242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123609</xdr:rowOff>
    </xdr:from>
    <xdr:to>
      <xdr:col>15</xdr:col>
      <xdr:colOff>101600</xdr:colOff>
      <xdr:row>36</xdr:row>
      <xdr:rowOff>53759</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124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44886</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21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125514</xdr:rowOff>
    </xdr:from>
    <xdr:to>
      <xdr:col>10</xdr:col>
      <xdr:colOff>165100</xdr:colOff>
      <xdr:row>36</xdr:row>
      <xdr:rowOff>55664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12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46791</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6218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158242</xdr:rowOff>
    </xdr:from>
    <xdr:to>
      <xdr:col>6</xdr:col>
      <xdr:colOff>38100</xdr:colOff>
      <xdr:row>36</xdr:row>
      <xdr:rowOff>88392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158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79519</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6251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123042</xdr:rowOff>
    </xdr:from>
    <xdr:to>
      <xdr:col>24</xdr:col>
      <xdr:colOff>62865</xdr:colOff>
      <xdr:row>58</xdr:row>
      <xdr:rowOff>112706</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866992"/>
          <a:ext cx="1270" cy="118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116533</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06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112706</xdr:rowOff>
    </xdr:from>
    <xdr:to>
      <xdr:col>24</xdr:col>
      <xdr:colOff>152400</xdr:colOff>
      <xdr:row>58</xdr:row>
      <xdr:rowOff>112706</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056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69719</xdr:rowOff>
    </xdr:from>
    <xdr:ext cx="690189"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6422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2,661,435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123042</xdr:rowOff>
    </xdr:from>
    <xdr:to>
      <xdr:col>24</xdr:col>
      <xdr:colOff>152400</xdr:colOff>
      <xdr:row>51</xdr:row>
      <xdr:rowOff>123042</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86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60028</xdr:rowOff>
    </xdr:from>
    <xdr:to>
      <xdr:col>24</xdr:col>
      <xdr:colOff>63500</xdr:colOff>
      <xdr:row>58</xdr:row>
      <xdr:rowOff>65624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3797300" y="10004128"/>
          <a:ext cx="838200" cy="5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22172</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7948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170745</xdr:rowOff>
    </xdr:from>
    <xdr:to>
      <xdr:col>24</xdr:col>
      <xdr:colOff>114300</xdr:colOff>
      <xdr:row>58</xdr:row>
      <xdr:rowOff>100895</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94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62423</xdr:rowOff>
    </xdr:from>
    <xdr:to>
      <xdr:col>19</xdr:col>
      <xdr:colOff>177800</xdr:colOff>
      <xdr:row>58</xdr:row>
      <xdr:rowOff>65624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908300" y="10006523"/>
          <a:ext cx="8890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19851</xdr:rowOff>
    </xdr:from>
    <xdr:to>
      <xdr:col>20</xdr:col>
      <xdr:colOff>38100</xdr:colOff>
      <xdr:row>58</xdr:row>
      <xdr:rowOff>121451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96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112578</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10056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62423</xdr:rowOff>
    </xdr:from>
    <xdr:to>
      <xdr:col>15</xdr:col>
      <xdr:colOff>50800</xdr:colOff>
      <xdr:row>58</xdr:row>
      <xdr:rowOff>71590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10006523"/>
          <a:ext cx="889000" cy="9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20772</xdr:rowOff>
    </xdr:from>
    <xdr:to>
      <xdr:col>15</xdr:col>
      <xdr:colOff>101600</xdr:colOff>
      <xdr:row>58</xdr:row>
      <xdr:rowOff>122372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9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113499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10057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71590</xdr:rowOff>
    </xdr:from>
    <xdr:to>
      <xdr:col>10</xdr:col>
      <xdr:colOff>114300</xdr:colOff>
      <xdr:row>58</xdr:row>
      <xdr:rowOff>74143</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10015690"/>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27578</xdr:rowOff>
    </xdr:from>
    <xdr:to>
      <xdr:col>10</xdr:col>
      <xdr:colOff>165100</xdr:colOff>
      <xdr:row>58</xdr:row>
      <xdr:rowOff>129178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97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120305</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10064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29545</xdr:rowOff>
    </xdr:from>
    <xdr:to>
      <xdr:col>6</xdr:col>
      <xdr:colOff>38100</xdr:colOff>
      <xdr:row>58</xdr:row>
      <xdr:rowOff>131145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97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122272</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10066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9228</xdr:rowOff>
    </xdr:from>
    <xdr:to>
      <xdr:col>24</xdr:col>
      <xdr:colOff>114300</xdr:colOff>
      <xdr:row>58</xdr:row>
      <xdr:rowOff>110828</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95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149172</xdr:rowOff>
    </xdr:from>
    <xdr:ext cx="599010"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921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14824</xdr:rowOff>
    </xdr:from>
    <xdr:to>
      <xdr:col>20</xdr:col>
      <xdr:colOff>38100</xdr:colOff>
      <xdr:row>58</xdr:row>
      <xdr:rowOff>116424</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95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132951</xdr:rowOff>
    </xdr:from>
    <xdr:ext cx="59901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97795" y="9734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11623</xdr:rowOff>
    </xdr:from>
    <xdr:to>
      <xdr:col>15</xdr:col>
      <xdr:colOff>101600</xdr:colOff>
      <xdr:row>58</xdr:row>
      <xdr:rowOff>113223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9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129750</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9730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20790</xdr:rowOff>
    </xdr:from>
    <xdr:to>
      <xdr:col>10</xdr:col>
      <xdr:colOff>165100</xdr:colOff>
      <xdr:row>58</xdr:row>
      <xdr:rowOff>122390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96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138917</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19795" y="9740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23343</xdr:rowOff>
    </xdr:from>
    <xdr:to>
      <xdr:col>6</xdr:col>
      <xdr:colOff>38100</xdr:colOff>
      <xdr:row>58</xdr:row>
      <xdr:rowOff>124943</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96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141470</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30795" y="9742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21075</xdr:rowOff>
    </xdr:from>
    <xdr:to>
      <xdr:col>24</xdr:col>
      <xdr:colOff>62865</xdr:colOff>
      <xdr:row>79</xdr:row>
      <xdr:rowOff>32238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22575"/>
          <a:ext cx="1270" cy="1554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36065</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806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32238</xdr:rowOff>
    </xdr:from>
    <xdr:to>
      <xdr:col>24</xdr:col>
      <xdr:colOff>152400</xdr:colOff>
      <xdr:row>79</xdr:row>
      <xdr:rowOff>32238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7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139202</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7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21075</xdr:rowOff>
    </xdr:from>
    <xdr:to>
      <xdr:col>24</xdr:col>
      <xdr:colOff>152400</xdr:colOff>
      <xdr:row>70</xdr:row>
      <xdr:rowOff>21075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22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22999</xdr:rowOff>
    </xdr:from>
    <xdr:to>
      <xdr:col>24</xdr:col>
      <xdr:colOff>63500</xdr:colOff>
      <xdr:row>72</xdr:row>
      <xdr:rowOff>155416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2024499"/>
          <a:ext cx="838200" cy="475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24713</xdr:rowOff>
    </xdr:from>
    <xdr:ext cx="534377"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2263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46286</xdr:rowOff>
    </xdr:from>
    <xdr:to>
      <xdr:col>24</xdr:col>
      <xdr:colOff>114300</xdr:colOff>
      <xdr:row>77</xdr:row>
      <xdr:rowOff>147886</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101600</xdr:rowOff>
    </xdr:from>
    <xdr:to>
      <xdr:col>19</xdr:col>
      <xdr:colOff>177800</xdr:colOff>
      <xdr:row>72</xdr:row>
      <xdr:rowOff>155416</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908300" y="12274550"/>
          <a:ext cx="889000" cy="225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94386</xdr:rowOff>
    </xdr:from>
    <xdr:to>
      <xdr:col>20</xdr:col>
      <xdr:colOff>38100</xdr:colOff>
      <xdr:row>78</xdr:row>
      <xdr:rowOff>24536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9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15663</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338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46774</xdr:rowOff>
    </xdr:from>
    <xdr:to>
      <xdr:col>15</xdr:col>
      <xdr:colOff>50800</xdr:colOff>
      <xdr:row>71</xdr:row>
      <xdr:rowOff>101600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019300" y="12219724"/>
          <a:ext cx="889000" cy="5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110350</xdr:rowOff>
    </xdr:from>
    <xdr:to>
      <xdr:col>15</xdr:col>
      <xdr:colOff>101600</xdr:colOff>
      <xdr:row>78</xdr:row>
      <xdr:rowOff>40500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1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31627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340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71</xdr:row>
      <xdr:rowOff>46774</xdr:rowOff>
    </xdr:from>
    <xdr:to>
      <xdr:col>10</xdr:col>
      <xdr:colOff>114300</xdr:colOff>
      <xdr:row>72</xdr:row>
      <xdr:rowOff>137833</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1130300" y="12219724"/>
          <a:ext cx="889000" cy="262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116027</xdr:rowOff>
    </xdr:from>
    <xdr:to>
      <xdr:col>10</xdr:col>
      <xdr:colOff>165100</xdr:colOff>
      <xdr:row>78</xdr:row>
      <xdr:rowOff>46177</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37304</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341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140773</xdr:rowOff>
    </xdr:from>
    <xdr:to>
      <xdr:col>6</xdr:col>
      <xdr:colOff>38100</xdr:colOff>
      <xdr:row>78</xdr:row>
      <xdr:rowOff>70923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62050</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63111" y="13435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69</xdr:row>
      <xdr:rowOff>143649</xdr:rowOff>
    </xdr:from>
    <xdr:to>
      <xdr:col>24</xdr:col>
      <xdr:colOff>114300</xdr:colOff>
      <xdr:row>70</xdr:row>
      <xdr:rowOff>73799</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1973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94752</xdr:rowOff>
    </xdr:from>
    <xdr:ext cx="534377"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1924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104616</xdr:rowOff>
    </xdr:from>
    <xdr:to>
      <xdr:col>20</xdr:col>
      <xdr:colOff>38100</xdr:colOff>
      <xdr:row>73</xdr:row>
      <xdr:rowOff>34766</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244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71</xdr:row>
      <xdr:rowOff>51293</xdr:rowOff>
    </xdr:from>
    <xdr:ext cx="534377"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30111" y="12224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71</xdr:row>
      <xdr:rowOff>50800</xdr:rowOff>
    </xdr:from>
    <xdr:to>
      <xdr:col>15</xdr:col>
      <xdr:colOff>101600</xdr:colOff>
      <xdr:row>71</xdr:row>
      <xdr:rowOff>152400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222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69</xdr:row>
      <xdr:rowOff>168927</xdr:rowOff>
    </xdr:from>
    <xdr:ext cx="534377"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41111" y="11998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70</xdr:row>
      <xdr:rowOff>167424</xdr:rowOff>
    </xdr:from>
    <xdr:to>
      <xdr:col>10</xdr:col>
      <xdr:colOff>165100</xdr:colOff>
      <xdr:row>71</xdr:row>
      <xdr:rowOff>97574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216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69</xdr:row>
      <xdr:rowOff>114101</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52111" y="11944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72</xdr:row>
      <xdr:rowOff>87033</xdr:rowOff>
    </xdr:from>
    <xdr:to>
      <xdr:col>6</xdr:col>
      <xdr:colOff>38100</xdr:colOff>
      <xdr:row>73</xdr:row>
      <xdr:rowOff>17183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2431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71</xdr:row>
      <xdr:rowOff>33710</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63111" y="12206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75006</xdr:rowOff>
    </xdr:from>
    <xdr:to>
      <xdr:col>24</xdr:col>
      <xdr:colOff>62865</xdr:colOff>
      <xdr:row>99</xdr:row>
      <xdr:rowOff>35252</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76956"/>
          <a:ext cx="1270" cy="133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39079</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2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35252</xdr:rowOff>
    </xdr:from>
    <xdr:to>
      <xdr:col>24</xdr:col>
      <xdr:colOff>152400</xdr:colOff>
      <xdr:row>99</xdr:row>
      <xdr:rowOff>35252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8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21683</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52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75006</xdr:rowOff>
    </xdr:from>
    <xdr:to>
      <xdr:col>24</xdr:col>
      <xdr:colOff>152400</xdr:colOff>
      <xdr:row>91</xdr:row>
      <xdr:rowOff>75006</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76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123988</xdr:rowOff>
    </xdr:from>
    <xdr:to>
      <xdr:col>24</xdr:col>
      <xdr:colOff>63500</xdr:colOff>
      <xdr:row>98</xdr:row>
      <xdr:rowOff>139852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926088"/>
          <a:ext cx="838200" cy="1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27142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86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4265</xdr:rowOff>
    </xdr:from>
    <xdr:to>
      <xdr:col>24</xdr:col>
      <xdr:colOff>114300</xdr:colOff>
      <xdr:row>97</xdr:row>
      <xdr:rowOff>105865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63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139852</xdr:rowOff>
    </xdr:from>
    <xdr:to>
      <xdr:col>19</xdr:col>
      <xdr:colOff>177800</xdr:colOff>
      <xdr:row>98</xdr:row>
      <xdr:rowOff>171087</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941952"/>
          <a:ext cx="889000" cy="31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47561</xdr:rowOff>
    </xdr:from>
    <xdr:to>
      <xdr:col>20</xdr:col>
      <xdr:colOff>38100</xdr:colOff>
      <xdr:row>97</xdr:row>
      <xdr:rowOff>149161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7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165688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45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74054</xdr:rowOff>
    </xdr:from>
    <xdr:to>
      <xdr:col>15</xdr:col>
      <xdr:colOff>50800</xdr:colOff>
      <xdr:row>98</xdr:row>
      <xdr:rowOff>171087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876154"/>
          <a:ext cx="889000" cy="97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88054</xdr:rowOff>
    </xdr:from>
    <xdr:to>
      <xdr:col>15</xdr:col>
      <xdr:colOff>101600</xdr:colOff>
      <xdr:row>98</xdr:row>
      <xdr:rowOff>18204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7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34731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93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74054</xdr:rowOff>
    </xdr:from>
    <xdr:to>
      <xdr:col>10</xdr:col>
      <xdr:colOff>114300</xdr:colOff>
      <xdr:row>99</xdr:row>
      <xdr:rowOff>91221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876154"/>
          <a:ext cx="889000" cy="188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169032</xdr:rowOff>
    </xdr:from>
    <xdr:to>
      <xdr:col>10</xdr:col>
      <xdr:colOff>165100</xdr:colOff>
      <xdr:row>97</xdr:row>
      <xdr:rowOff>99182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62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115709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40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11221</xdr:rowOff>
    </xdr:from>
    <xdr:to>
      <xdr:col>6</xdr:col>
      <xdr:colOff>38100</xdr:colOff>
      <xdr:row>98</xdr:row>
      <xdr:rowOff>112821</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81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129348</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8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73188</xdr:rowOff>
    </xdr:from>
    <xdr:to>
      <xdr:col>24</xdr:col>
      <xdr:colOff>114300</xdr:colOff>
      <xdr:row>99</xdr:row>
      <xdr:rowOff>3338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87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159565</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790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89052</xdr:rowOff>
    </xdr:from>
    <xdr:to>
      <xdr:col>20</xdr:col>
      <xdr:colOff>38100</xdr:colOff>
      <xdr:row>99</xdr:row>
      <xdr:rowOff>19202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89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10329</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983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120287</xdr:rowOff>
    </xdr:from>
    <xdr:to>
      <xdr:col>15</xdr:col>
      <xdr:colOff>101600</xdr:colOff>
      <xdr:row>99</xdr:row>
      <xdr:rowOff>50437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922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41564</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701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23254</xdr:rowOff>
    </xdr:from>
    <xdr:to>
      <xdr:col>10</xdr:col>
      <xdr:colOff>165100</xdr:colOff>
      <xdr:row>98</xdr:row>
      <xdr:rowOff>124854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82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115981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918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40421</xdr:rowOff>
    </xdr:from>
    <xdr:to>
      <xdr:col>6</xdr:col>
      <xdr:colOff>38100</xdr:colOff>
      <xdr:row>99</xdr:row>
      <xdr:rowOff>142021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701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133148</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7106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73677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40632</xdr:rowOff>
    </xdr:from>
    <xdr:to>
      <xdr:col>54</xdr:col>
      <xdr:colOff>189865</xdr:colOff>
      <xdr:row>39</xdr:row>
      <xdr:rowOff>128822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184132"/>
          <a:ext cx="1270" cy="1631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132649</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81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128822</xdr:rowOff>
    </xdr:from>
    <xdr:to>
      <xdr:col>55</xdr:col>
      <xdr:colOff>88900</xdr:colOff>
      <xdr:row>39</xdr:row>
      <xdr:rowOff>128822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81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158759</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4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40632</xdr:rowOff>
    </xdr:from>
    <xdr:to>
      <xdr:col>55</xdr:col>
      <xdr:colOff>88900</xdr:colOff>
      <xdr:row>30</xdr:row>
      <xdr:rowOff>40632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18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157146</xdr:rowOff>
    </xdr:from>
    <xdr:to>
      <xdr:col>55</xdr:col>
      <xdr:colOff>0</xdr:colOff>
      <xdr:row>36</xdr:row>
      <xdr:rowOff>152395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157896"/>
          <a:ext cx="838200" cy="166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17843</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3614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39416</xdr:rowOff>
    </xdr:from>
    <xdr:to>
      <xdr:col>55</xdr:col>
      <xdr:colOff>50800</xdr:colOff>
      <xdr:row>37</xdr:row>
      <xdr:rowOff>141016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152395</xdr:rowOff>
    </xdr:from>
    <xdr:to>
      <xdr:col>50</xdr:col>
      <xdr:colOff>114300</xdr:colOff>
      <xdr:row>36</xdr:row>
      <xdr:rowOff>158159</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6324595"/>
          <a:ext cx="889000" cy="5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111619</xdr:rowOff>
    </xdr:from>
    <xdr:to>
      <xdr:col>50</xdr:col>
      <xdr:colOff>165100</xdr:colOff>
      <xdr:row>38</xdr:row>
      <xdr:rowOff>41770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45526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32896</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54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105829</xdr:rowOff>
    </xdr:from>
    <xdr:to>
      <xdr:col>45</xdr:col>
      <xdr:colOff>177800</xdr:colOff>
      <xdr:row>36</xdr:row>
      <xdr:rowOff>158159</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7861300" y="6278029"/>
          <a:ext cx="889000" cy="52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143132</xdr:rowOff>
    </xdr:from>
    <xdr:to>
      <xdr:col>46</xdr:col>
      <xdr:colOff>38100</xdr:colOff>
      <xdr:row>38</xdr:row>
      <xdr:rowOff>73282</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48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64409</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579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13502</xdr:rowOff>
    </xdr:from>
    <xdr:to>
      <xdr:col>41</xdr:col>
      <xdr:colOff>50800</xdr:colOff>
      <xdr:row>36</xdr:row>
      <xdr:rowOff>105829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014252"/>
          <a:ext cx="889000" cy="263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13695</xdr:rowOff>
    </xdr:from>
    <xdr:to>
      <xdr:col>41</xdr:col>
      <xdr:colOff>101600</xdr:colOff>
      <xdr:row>38</xdr:row>
      <xdr:rowOff>115295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5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106422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621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167157</xdr:rowOff>
    </xdr:from>
    <xdr:to>
      <xdr:col>36</xdr:col>
      <xdr:colOff>165100</xdr:colOff>
      <xdr:row>36</xdr:row>
      <xdr:rowOff>97307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6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88434</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60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106346</xdr:rowOff>
    </xdr:from>
    <xdr:to>
      <xdr:col>55</xdr:col>
      <xdr:colOff>50800</xdr:colOff>
      <xdr:row>36</xdr:row>
      <xdr:rowOff>36496</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10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129223</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958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101595</xdr:rowOff>
    </xdr:from>
    <xdr:to>
      <xdr:col>50</xdr:col>
      <xdr:colOff>165100</xdr:colOff>
      <xdr:row>37</xdr:row>
      <xdr:rowOff>31745</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27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48272</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049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107359</xdr:rowOff>
    </xdr:from>
    <xdr:to>
      <xdr:col>46</xdr:col>
      <xdr:colOff>38100</xdr:colOff>
      <xdr:row>37</xdr:row>
      <xdr:rowOff>37509</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279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54036</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6054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55029</xdr:rowOff>
    </xdr:from>
    <xdr:to>
      <xdr:col>41</xdr:col>
      <xdr:colOff>101600</xdr:colOff>
      <xdr:row>36</xdr:row>
      <xdr:rowOff>156629</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227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1706</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002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134152</xdr:rowOff>
    </xdr:from>
    <xdr:to>
      <xdr:col>36</xdr:col>
      <xdr:colOff>165100</xdr:colOff>
      <xdr:row>35</xdr:row>
      <xdr:rowOff>64302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963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80829</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738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121846</xdr:rowOff>
    </xdr:from>
    <xdr:to>
      <xdr:col>54</xdr:col>
      <xdr:colOff>189865</xdr:colOff>
      <xdr:row>58</xdr:row>
      <xdr:rowOff>135971</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865796"/>
          <a:ext cx="1270" cy="1214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139798</xdr:rowOff>
    </xdr:from>
    <xdr:ext cx="469744"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8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135971</xdr:rowOff>
    </xdr:from>
    <xdr:to>
      <xdr:col>55</xdr:col>
      <xdr:colOff>88900</xdr:colOff>
      <xdr:row>58</xdr:row>
      <xdr:rowOff>135971</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80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68523</xdr:rowOff>
    </xdr:from>
    <xdr:ext cx="690189"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6410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121846</xdr:rowOff>
    </xdr:from>
    <xdr:to>
      <xdr:col>55</xdr:col>
      <xdr:colOff>88900</xdr:colOff>
      <xdr:row>51</xdr:row>
      <xdr:rowOff>121846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865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56560</xdr:rowOff>
    </xdr:from>
    <xdr:to>
      <xdr:col>55</xdr:col>
      <xdr:colOff>0</xdr:colOff>
      <xdr:row>58</xdr:row>
      <xdr:rowOff>60753</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10000660"/>
          <a:ext cx="838200" cy="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162775</xdr:rowOff>
    </xdr:from>
    <xdr:ext cx="599010"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9354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12898</xdr:rowOff>
    </xdr:from>
    <xdr:to>
      <xdr:col>55</xdr:col>
      <xdr:colOff>50800</xdr:colOff>
      <xdr:row>58</xdr:row>
      <xdr:rowOff>114498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956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40649</xdr:rowOff>
    </xdr:from>
    <xdr:to>
      <xdr:col>50</xdr:col>
      <xdr:colOff>114300</xdr:colOff>
      <xdr:row>58</xdr:row>
      <xdr:rowOff>60753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8750300" y="9984749"/>
          <a:ext cx="889000" cy="2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13379</xdr:rowOff>
    </xdr:from>
    <xdr:to>
      <xdr:col>50</xdr:col>
      <xdr:colOff>165100</xdr:colOff>
      <xdr:row>58</xdr:row>
      <xdr:rowOff>114979</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95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106106</xdr:rowOff>
    </xdr:from>
    <xdr:ext cx="599010"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39795" y="1005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40649</xdr:rowOff>
    </xdr:from>
    <xdr:to>
      <xdr:col>45</xdr:col>
      <xdr:colOff>177800</xdr:colOff>
      <xdr:row>58</xdr:row>
      <xdr:rowOff>75023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861300" y="9984749"/>
          <a:ext cx="889000" cy="34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21981</xdr:rowOff>
    </xdr:from>
    <xdr:to>
      <xdr:col>46</xdr:col>
      <xdr:colOff>38100</xdr:colOff>
      <xdr:row>58</xdr:row>
      <xdr:rowOff>123581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966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114708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50795" y="10058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75023</xdr:rowOff>
    </xdr:from>
    <xdr:to>
      <xdr:col>41</xdr:col>
      <xdr:colOff>50800</xdr:colOff>
      <xdr:row>58</xdr:row>
      <xdr:rowOff>86963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10019123"/>
          <a:ext cx="889000" cy="1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25622</xdr:rowOff>
    </xdr:from>
    <xdr:to>
      <xdr:col>41</xdr:col>
      <xdr:colOff>101600</xdr:colOff>
      <xdr:row>58</xdr:row>
      <xdr:rowOff>127222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96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118349</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61795" y="1006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31571</xdr:rowOff>
    </xdr:from>
    <xdr:to>
      <xdr:col>36</xdr:col>
      <xdr:colOff>165100</xdr:colOff>
      <xdr:row>58</xdr:row>
      <xdr:rowOff>133171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97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149698</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672795" y="9750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5760</xdr:rowOff>
    </xdr:from>
    <xdr:to>
      <xdr:col>55</xdr:col>
      <xdr:colOff>50800</xdr:colOff>
      <xdr:row>58</xdr:row>
      <xdr:rowOff>107360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94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136587</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737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9953</xdr:rowOff>
    </xdr:from>
    <xdr:to>
      <xdr:col>50</xdr:col>
      <xdr:colOff>165100</xdr:colOff>
      <xdr:row>58</xdr:row>
      <xdr:rowOff>111553</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954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128080</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9729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161299</xdr:rowOff>
    </xdr:from>
    <xdr:to>
      <xdr:col>46</xdr:col>
      <xdr:colOff>38100</xdr:colOff>
      <xdr:row>58</xdr:row>
      <xdr:rowOff>91449</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93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107976</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50795" y="9709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24223</xdr:rowOff>
    </xdr:from>
    <xdr:to>
      <xdr:col>41</xdr:col>
      <xdr:colOff>101600</xdr:colOff>
      <xdr:row>58</xdr:row>
      <xdr:rowOff>125823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96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142350</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795" y="9743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36163</xdr:rowOff>
    </xdr:from>
    <xdr:to>
      <xdr:col>36</xdr:col>
      <xdr:colOff>165100</xdr:colOff>
      <xdr:row>58</xdr:row>
      <xdr:rowOff>137763</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98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128890</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10072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140091</xdr:rowOff>
    </xdr:from>
    <xdr:to>
      <xdr:col>54</xdr:col>
      <xdr:colOff>189865</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313041"/>
          <a:ext cx="1270" cy="1199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166448</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395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86768</xdr:rowOff>
    </xdr:from>
    <xdr:ext cx="690189"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882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140091</xdr:rowOff>
    </xdr:from>
    <xdr:to>
      <xdr:col>55</xdr:col>
      <xdr:colOff>88900</xdr:colOff>
      <xdr:row>71</xdr:row>
      <xdr:rowOff>140091</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313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116148</xdr:rowOff>
    </xdr:from>
    <xdr:to>
      <xdr:col>55</xdr:col>
      <xdr:colOff>0</xdr:colOff>
      <xdr:row>78</xdr:row>
      <xdr:rowOff>119966</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489248"/>
          <a:ext cx="838200" cy="3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83898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855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61021</xdr:rowOff>
    </xdr:from>
    <xdr:to>
      <xdr:col>55</xdr:col>
      <xdr:colOff>50800</xdr:colOff>
      <xdr:row>78</xdr:row>
      <xdr:rowOff>162621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43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83122</xdr:rowOff>
    </xdr:from>
    <xdr:to>
      <xdr:col>50</xdr:col>
      <xdr:colOff>114300</xdr:colOff>
      <xdr:row>78</xdr:row>
      <xdr:rowOff>119966</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8750300" y="13456222"/>
          <a:ext cx="889000" cy="3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60468</xdr:rowOff>
    </xdr:from>
    <xdr:to>
      <xdr:col>50</xdr:col>
      <xdr:colOff>165100</xdr:colOff>
      <xdr:row>78</xdr:row>
      <xdr:rowOff>162068</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433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7145</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20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83122</xdr:rowOff>
    </xdr:from>
    <xdr:to>
      <xdr:col>45</xdr:col>
      <xdr:colOff>177800</xdr:colOff>
      <xdr:row>78</xdr:row>
      <xdr:rowOff>113297</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456222"/>
          <a:ext cx="889000" cy="30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63246</xdr:rowOff>
    </xdr:from>
    <xdr:to>
      <xdr:col>46</xdr:col>
      <xdr:colOff>38100</xdr:colOff>
      <xdr:row>78</xdr:row>
      <xdr:rowOff>164846</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436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155973</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52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113297</xdr:rowOff>
    </xdr:from>
    <xdr:to>
      <xdr:col>41</xdr:col>
      <xdr:colOff>50800</xdr:colOff>
      <xdr:row>78</xdr:row>
      <xdr:rowOff>136254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6972300" y="13486397"/>
          <a:ext cx="889000" cy="22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69791</xdr:rowOff>
    </xdr:from>
    <xdr:to>
      <xdr:col>41</xdr:col>
      <xdr:colOff>101600</xdr:colOff>
      <xdr:row>78</xdr:row>
      <xdr:rowOff>171391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44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162518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53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71045</xdr:rowOff>
    </xdr:from>
    <xdr:to>
      <xdr:col>36</xdr:col>
      <xdr:colOff>165100</xdr:colOff>
      <xdr:row>79</xdr:row>
      <xdr:rowOff>1195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44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17722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21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65348</xdr:rowOff>
    </xdr:from>
    <xdr:to>
      <xdr:col>55</xdr:col>
      <xdr:colOff>50800</xdr:colOff>
      <xdr:row>78</xdr:row>
      <xdr:rowOff>166948</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43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39447</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412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69166</xdr:rowOff>
    </xdr:from>
    <xdr:to>
      <xdr:col>50</xdr:col>
      <xdr:colOff>165100</xdr:colOff>
      <xdr:row>78</xdr:row>
      <xdr:rowOff>170766</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44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161893</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353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32322</xdr:rowOff>
    </xdr:from>
    <xdr:to>
      <xdr:col>46</xdr:col>
      <xdr:colOff>38100</xdr:colOff>
      <xdr:row>78</xdr:row>
      <xdr:rowOff>133922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40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150449</xdr:rowOff>
    </xdr:from>
    <xdr:ext cx="59901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50795" y="13180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62497</xdr:rowOff>
    </xdr:from>
    <xdr:to>
      <xdr:col>41</xdr:col>
      <xdr:colOff>101600</xdr:colOff>
      <xdr:row>78</xdr:row>
      <xdr:rowOff>164097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43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9174</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3210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85454</xdr:rowOff>
    </xdr:from>
    <xdr:to>
      <xdr:col>36</xdr:col>
      <xdr:colOff>165100</xdr:colOff>
      <xdr:row>79</xdr:row>
      <xdr:rowOff>15604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45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6731</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37428" y="13551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110341</xdr:rowOff>
    </xdr:from>
    <xdr:to>
      <xdr:col>54</xdr:col>
      <xdr:colOff>189865</xdr:colOff>
      <xdr:row>98</xdr:row>
      <xdr:rowOff>126684</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12291"/>
          <a:ext cx="1270" cy="1216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130511</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32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126684</xdr:rowOff>
    </xdr:from>
    <xdr:to>
      <xdr:col>55</xdr:col>
      <xdr:colOff>88900</xdr:colOff>
      <xdr:row>98</xdr:row>
      <xdr:rowOff>126684</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8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57018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487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537,843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110341</xdr:rowOff>
    </xdr:from>
    <xdr:to>
      <xdr:col>55</xdr:col>
      <xdr:colOff>88900</xdr:colOff>
      <xdr:row>91</xdr:row>
      <xdr:rowOff>110341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12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46397</xdr:rowOff>
    </xdr:from>
    <xdr:to>
      <xdr:col>55</xdr:col>
      <xdr:colOff>0</xdr:colOff>
      <xdr:row>97</xdr:row>
      <xdr:rowOff>75135</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9639300" y="16677047"/>
          <a:ext cx="838200" cy="28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27249</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657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48822</xdr:rowOff>
    </xdr:from>
    <xdr:to>
      <xdr:col>55</xdr:col>
      <xdr:colOff>50800</xdr:colOff>
      <xdr:row>97</xdr:row>
      <xdr:rowOff>150422</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67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46397</xdr:rowOff>
    </xdr:from>
    <xdr:to>
      <xdr:col>50</xdr:col>
      <xdr:colOff>114300</xdr:colOff>
      <xdr:row>97</xdr:row>
      <xdr:rowOff>127651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677047"/>
          <a:ext cx="889000" cy="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56285</xdr:rowOff>
    </xdr:from>
    <xdr:to>
      <xdr:col>50</xdr:col>
      <xdr:colOff>165100</xdr:colOff>
      <xdr:row>97</xdr:row>
      <xdr:rowOff>157885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686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149012</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779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127651</xdr:rowOff>
    </xdr:from>
    <xdr:to>
      <xdr:col>45</xdr:col>
      <xdr:colOff>177800</xdr:colOff>
      <xdr:row>97</xdr:row>
      <xdr:rowOff>149678</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7861300" y="16758301"/>
          <a:ext cx="889000" cy="2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79666</xdr:rowOff>
    </xdr:from>
    <xdr:to>
      <xdr:col>46</xdr:col>
      <xdr:colOff>38100</xdr:colOff>
      <xdr:row>98</xdr:row>
      <xdr:rowOff>9816</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10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943</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03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93890</xdr:rowOff>
    </xdr:from>
    <xdr:to>
      <xdr:col>41</xdr:col>
      <xdr:colOff>50800</xdr:colOff>
      <xdr:row>97</xdr:row>
      <xdr:rowOff>149678</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724540"/>
          <a:ext cx="889000" cy="55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79944</xdr:rowOff>
    </xdr:from>
    <xdr:to>
      <xdr:col>41</xdr:col>
      <xdr:colOff>101600</xdr:colOff>
      <xdr:row>98</xdr:row>
      <xdr:rowOff>10094</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10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26621</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48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94166</xdr:rowOff>
    </xdr:from>
    <xdr:to>
      <xdr:col>36</xdr:col>
      <xdr:colOff>165100</xdr:colOff>
      <xdr:row>98</xdr:row>
      <xdr:rowOff>24316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2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15443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1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24335</xdr:rowOff>
    </xdr:from>
    <xdr:to>
      <xdr:col>55</xdr:col>
      <xdr:colOff>50800</xdr:colOff>
      <xdr:row>97</xdr:row>
      <xdr:rowOff>125935</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6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47212</xdr:rowOff>
    </xdr:from>
    <xdr:ext cx="599010"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506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167047</xdr:rowOff>
    </xdr:from>
    <xdr:to>
      <xdr:col>50</xdr:col>
      <xdr:colOff>165100</xdr:colOff>
      <xdr:row>97</xdr:row>
      <xdr:rowOff>97197</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626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113724</xdr:rowOff>
    </xdr:from>
    <xdr:ext cx="59901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39795" y="164014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76851</xdr:rowOff>
    </xdr:from>
    <xdr:to>
      <xdr:col>46</xdr:col>
      <xdr:colOff>38100</xdr:colOff>
      <xdr:row>98</xdr:row>
      <xdr:rowOff>7001</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70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23528</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482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98878</xdr:rowOff>
    </xdr:from>
    <xdr:to>
      <xdr:col>41</xdr:col>
      <xdr:colOff>101600</xdr:colOff>
      <xdr:row>98</xdr:row>
      <xdr:rowOff>29028</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7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20155</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822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43090</xdr:rowOff>
    </xdr:from>
    <xdr:to>
      <xdr:col>36</xdr:col>
      <xdr:colOff>165100</xdr:colOff>
      <xdr:row>97</xdr:row>
      <xdr:rowOff>144690</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67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161217</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448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108386</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423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55063</xdr:rowOff>
    </xdr:from>
    <xdr:ext cx="599010"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98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108386</xdr:rowOff>
    </xdr:from>
    <xdr:to>
      <xdr:col>86</xdr:col>
      <xdr:colOff>25400</xdr:colOff>
      <xdr:row>31</xdr:row>
      <xdr:rowOff>108386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4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125760</xdr:rowOff>
    </xdr:from>
    <xdr:to>
      <xdr:col>85</xdr:col>
      <xdr:colOff>127000</xdr:colOff>
      <xdr:row>38</xdr:row>
      <xdr:rowOff>138864</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5481300" y="6640860"/>
          <a:ext cx="838200" cy="13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51317</xdr:rowOff>
    </xdr:from>
    <xdr:ext cx="534377"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28440</xdr:rowOff>
    </xdr:from>
    <xdr:to>
      <xdr:col>85</xdr:col>
      <xdr:colOff>177800</xdr:colOff>
      <xdr:row>38</xdr:row>
      <xdr:rowOff>130040</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59791</xdr:rowOff>
    </xdr:from>
    <xdr:to>
      <xdr:col>81</xdr:col>
      <xdr:colOff>50800</xdr:colOff>
      <xdr:row>38</xdr:row>
      <xdr:rowOff>138864</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574891"/>
          <a:ext cx="889000" cy="7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35654</xdr:rowOff>
    </xdr:from>
    <xdr:to>
      <xdr:col>81</xdr:col>
      <xdr:colOff>101600</xdr:colOff>
      <xdr:row>38</xdr:row>
      <xdr:rowOff>137254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550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153781</xdr:rowOff>
    </xdr:from>
    <xdr:ext cx="534377"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14111" y="632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59791</xdr:rowOff>
    </xdr:from>
    <xdr:to>
      <xdr:col>76</xdr:col>
      <xdr:colOff>114300</xdr:colOff>
      <xdr:row>38</xdr:row>
      <xdr:rowOff>97418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703300" y="6574891"/>
          <a:ext cx="889000" cy="37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50797</xdr:rowOff>
    </xdr:from>
    <xdr:to>
      <xdr:col>76</xdr:col>
      <xdr:colOff>165100</xdr:colOff>
      <xdr:row>38</xdr:row>
      <xdr:rowOff>152397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56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143524</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658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164046</xdr:rowOff>
    </xdr:from>
    <xdr:to>
      <xdr:col>71</xdr:col>
      <xdr:colOff>177800</xdr:colOff>
      <xdr:row>38</xdr:row>
      <xdr:rowOff>97418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507696"/>
          <a:ext cx="889000" cy="104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42782</xdr:rowOff>
    </xdr:from>
    <xdr:to>
      <xdr:col>72</xdr:col>
      <xdr:colOff>38100</xdr:colOff>
      <xdr:row>38</xdr:row>
      <xdr:rowOff>144382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160909</xdr:rowOff>
    </xdr:from>
    <xdr:ext cx="534377"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36111" y="6333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28728</xdr:rowOff>
    </xdr:from>
    <xdr:to>
      <xdr:col>67</xdr:col>
      <xdr:colOff>101600</xdr:colOff>
      <xdr:row>38</xdr:row>
      <xdr:rowOff>130328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121455</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47111" y="6636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74960</xdr:rowOff>
    </xdr:from>
    <xdr:to>
      <xdr:col>85</xdr:col>
      <xdr:colOff>177800</xdr:colOff>
      <xdr:row>39</xdr:row>
      <xdr:rowOff>5110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59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6867</xdr:rowOff>
    </xdr:from>
    <xdr:ext cx="469744"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88064</xdr:rowOff>
    </xdr:from>
    <xdr:to>
      <xdr:col>81</xdr:col>
      <xdr:colOff>101600</xdr:colOff>
      <xdr:row>39</xdr:row>
      <xdr:rowOff>18214</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603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9341</xdr:rowOff>
    </xdr:from>
    <xdr:ext cx="378565"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2017" y="6695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8991</xdr:rowOff>
    </xdr:from>
    <xdr:to>
      <xdr:col>76</xdr:col>
      <xdr:colOff>165100</xdr:colOff>
      <xdr:row>38</xdr:row>
      <xdr:rowOff>110591</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52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127118</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25111" y="6299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46618</xdr:rowOff>
    </xdr:from>
    <xdr:to>
      <xdr:col>72</xdr:col>
      <xdr:colOff>38100</xdr:colOff>
      <xdr:row>38</xdr:row>
      <xdr:rowOff>148218</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56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139345</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654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113246</xdr:rowOff>
    </xdr:from>
    <xdr:to>
      <xdr:col>67</xdr:col>
      <xdr:colOff>101600</xdr:colOff>
      <xdr:row>38</xdr:row>
      <xdr:rowOff>43396</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45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59923</xdr:rowOff>
    </xdr:from>
    <xdr:ext cx="534377"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47111" y="6232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134447</xdr:rowOff>
    </xdr:from>
    <xdr:to>
      <xdr:col>85</xdr:col>
      <xdr:colOff>126364</xdr:colOff>
      <xdr:row>78</xdr:row>
      <xdr:rowOff>134136</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307397"/>
          <a:ext cx="1269" cy="1199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137963</xdr:rowOff>
    </xdr:from>
    <xdr:ext cx="469744"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51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134136</xdr:rowOff>
    </xdr:from>
    <xdr:to>
      <xdr:col>86</xdr:col>
      <xdr:colOff>25400</xdr:colOff>
      <xdr:row>78</xdr:row>
      <xdr:rowOff>134136</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50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81124</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082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134447</xdr:rowOff>
    </xdr:from>
    <xdr:to>
      <xdr:col>86</xdr:col>
      <xdr:colOff>25400</xdr:colOff>
      <xdr:row>71</xdr:row>
      <xdr:rowOff>134447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307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13069</xdr:rowOff>
    </xdr:from>
    <xdr:to>
      <xdr:col>85</xdr:col>
      <xdr:colOff>127000</xdr:colOff>
      <xdr:row>78</xdr:row>
      <xdr:rowOff>24808</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386169"/>
          <a:ext cx="838200" cy="11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70462</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00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47585</xdr:rowOff>
    </xdr:from>
    <xdr:to>
      <xdr:col>85</xdr:col>
      <xdr:colOff>177800</xdr:colOff>
      <xdr:row>77</xdr:row>
      <xdr:rowOff>149185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249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13069</xdr:rowOff>
    </xdr:from>
    <xdr:to>
      <xdr:col>81</xdr:col>
      <xdr:colOff>50800</xdr:colOff>
      <xdr:row>78</xdr:row>
      <xdr:rowOff>20704</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386169"/>
          <a:ext cx="889000" cy="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56294</xdr:rowOff>
    </xdr:from>
    <xdr:to>
      <xdr:col>81</xdr:col>
      <xdr:colOff>101600</xdr:colOff>
      <xdr:row>77</xdr:row>
      <xdr:rowOff>157894</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25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2971</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03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20704</xdr:rowOff>
    </xdr:from>
    <xdr:to>
      <xdr:col>76</xdr:col>
      <xdr:colOff>114300</xdr:colOff>
      <xdr:row>78</xdr:row>
      <xdr:rowOff>29835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393804"/>
          <a:ext cx="889000" cy="9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61080</xdr:rowOff>
    </xdr:from>
    <xdr:to>
      <xdr:col>76</xdr:col>
      <xdr:colOff>165100</xdr:colOff>
      <xdr:row>77</xdr:row>
      <xdr:rowOff>162680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26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7757</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037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29835</xdr:rowOff>
    </xdr:from>
    <xdr:to>
      <xdr:col>71</xdr:col>
      <xdr:colOff>177800</xdr:colOff>
      <xdr:row>78</xdr:row>
      <xdr:rowOff>34939</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402935"/>
          <a:ext cx="889000" cy="5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68486</xdr:rowOff>
    </xdr:from>
    <xdr:to>
      <xdr:col>72</xdr:col>
      <xdr:colOff>38100</xdr:colOff>
      <xdr:row>77</xdr:row>
      <xdr:rowOff>170086</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27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15163</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04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94411</xdr:rowOff>
    </xdr:from>
    <xdr:to>
      <xdr:col>67</xdr:col>
      <xdr:colOff>101600</xdr:colOff>
      <xdr:row>78</xdr:row>
      <xdr:rowOff>24561</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296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41088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071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145458</xdr:rowOff>
    </xdr:from>
    <xdr:to>
      <xdr:col>85</xdr:col>
      <xdr:colOff>177800</xdr:colOff>
      <xdr:row>78</xdr:row>
      <xdr:rowOff>75608</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34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60385</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3262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133719</xdr:rowOff>
    </xdr:from>
    <xdr:to>
      <xdr:col>81</xdr:col>
      <xdr:colOff>101600</xdr:colOff>
      <xdr:row>78</xdr:row>
      <xdr:rowOff>63869</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3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54996</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3428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141354</xdr:rowOff>
    </xdr:from>
    <xdr:to>
      <xdr:col>76</xdr:col>
      <xdr:colOff>165100</xdr:colOff>
      <xdr:row>78</xdr:row>
      <xdr:rowOff>71504</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34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62631</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435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150485</xdr:rowOff>
    </xdr:from>
    <xdr:to>
      <xdr:col>72</xdr:col>
      <xdr:colOff>38100</xdr:colOff>
      <xdr:row>78</xdr:row>
      <xdr:rowOff>80635</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35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71762</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344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155589</xdr:rowOff>
    </xdr:from>
    <xdr:to>
      <xdr:col>67</xdr:col>
      <xdr:colOff>101600</xdr:colOff>
      <xdr:row>78</xdr:row>
      <xdr:rowOff>85739</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35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76866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44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6" name="積立金グラフ枠">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23555</xdr:rowOff>
    </xdr:from>
    <xdr:to>
      <xdr:col>85</xdr:col>
      <xdr:colOff>126364</xdr:colOff>
      <xdr:row>99</xdr:row>
      <xdr:rowOff>97899</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flipV="1">
          <a:off x="16317595" y="15625505"/>
          <a:ext cx="1269" cy="1445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101726</xdr:rowOff>
    </xdr:from>
    <xdr:ext cx="378565" cy="259045"/>
    <xdr:sp macro="" textlink="">
      <xdr:nvSpPr>
        <xdr:cNvPr id="668" name="積立金最小値テキスト">
          <a:extLst>
            <a:ext uri="{FF2B5EF4-FFF2-40B4-BE49-F238E27FC236}">
              <a16:creationId xmlns:a16="http://schemas.microsoft.com/office/drawing/2014/main" id="{00000000-0008-0000-0600-00009C020000}"/>
            </a:ext>
          </a:extLst>
        </xdr:cNvPr>
        <xdr:cNvSpPr txBox="1"/>
      </xdr:nvSpPr>
      <xdr:spPr>
        <a:xfrm>
          <a:off x="16370300" y="170752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97899</xdr:rowOff>
    </xdr:from>
    <xdr:to>
      <xdr:col>86</xdr:col>
      <xdr:colOff>25400</xdr:colOff>
      <xdr:row>99</xdr:row>
      <xdr:rowOff>97899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7071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141682</xdr:rowOff>
    </xdr:from>
    <xdr:ext cx="599010" cy="259045"/>
    <xdr:sp macro="" textlink="">
      <xdr:nvSpPr>
        <xdr:cNvPr id="670" name="積立金最大値テキスト">
          <a:extLst>
            <a:ext uri="{FF2B5EF4-FFF2-40B4-BE49-F238E27FC236}">
              <a16:creationId xmlns:a16="http://schemas.microsoft.com/office/drawing/2014/main" id="{00000000-0008-0000-0600-00009E020000}"/>
            </a:ext>
          </a:extLst>
        </xdr:cNvPr>
        <xdr:cNvSpPr txBox="1"/>
      </xdr:nvSpPr>
      <xdr:spPr>
        <a:xfrm>
          <a:off x="16370300" y="15400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23555</xdr:rowOff>
    </xdr:from>
    <xdr:to>
      <xdr:col>86</xdr:col>
      <xdr:colOff>25400</xdr:colOff>
      <xdr:row>91</xdr:row>
      <xdr:rowOff>23555</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6230600" y="1562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22954</xdr:rowOff>
    </xdr:from>
    <xdr:to>
      <xdr:col>85</xdr:col>
      <xdr:colOff>127000</xdr:colOff>
      <xdr:row>97</xdr:row>
      <xdr:rowOff>68980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5481300" y="16653604"/>
          <a:ext cx="838200" cy="46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134582</xdr:rowOff>
    </xdr:from>
    <xdr:ext cx="534377" cy="259045"/>
    <xdr:sp macro="" textlink="">
      <xdr:nvSpPr>
        <xdr:cNvPr id="673" name="積立金平均値テキスト">
          <a:extLst>
            <a:ext uri="{FF2B5EF4-FFF2-40B4-BE49-F238E27FC236}">
              <a16:creationId xmlns:a16="http://schemas.microsoft.com/office/drawing/2014/main" id="{00000000-0008-0000-0600-0000A1020000}"/>
            </a:ext>
          </a:extLst>
        </xdr:cNvPr>
        <xdr:cNvSpPr txBox="1"/>
      </xdr:nvSpPr>
      <xdr:spPr>
        <a:xfrm>
          <a:off x="16370300" y="16765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156155</xdr:rowOff>
    </xdr:from>
    <xdr:to>
      <xdr:col>85</xdr:col>
      <xdr:colOff>177800</xdr:colOff>
      <xdr:row>98</xdr:row>
      <xdr:rowOff>86305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6268700" y="167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68980</xdr:rowOff>
    </xdr:from>
    <xdr:to>
      <xdr:col>81</xdr:col>
      <xdr:colOff>50800</xdr:colOff>
      <xdr:row>97</xdr:row>
      <xdr:rowOff>77361</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4592300" y="16699630"/>
          <a:ext cx="889000" cy="8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147295</xdr:rowOff>
    </xdr:from>
    <xdr:to>
      <xdr:col>81</xdr:col>
      <xdr:colOff>101600</xdr:colOff>
      <xdr:row>98</xdr:row>
      <xdr:rowOff>77445</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5430500" y="1677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68572</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5214111" y="16870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77361</xdr:rowOff>
    </xdr:from>
    <xdr:to>
      <xdr:col>76</xdr:col>
      <xdr:colOff>114300</xdr:colOff>
      <xdr:row>97</xdr:row>
      <xdr:rowOff>125350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3703300" y="16708011"/>
          <a:ext cx="889000" cy="47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148532</xdr:rowOff>
    </xdr:from>
    <xdr:to>
      <xdr:col>76</xdr:col>
      <xdr:colOff>165100</xdr:colOff>
      <xdr:row>98</xdr:row>
      <xdr:rowOff>78682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4541500" y="16779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69809</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4325111" y="1687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125350</xdr:rowOff>
    </xdr:from>
    <xdr:to>
      <xdr:col>71</xdr:col>
      <xdr:colOff>177800</xdr:colOff>
      <xdr:row>98</xdr:row>
      <xdr:rowOff>66456</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2814300" y="16756000"/>
          <a:ext cx="889000" cy="112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129973</xdr:rowOff>
    </xdr:from>
    <xdr:to>
      <xdr:col>72</xdr:col>
      <xdr:colOff>38100</xdr:colOff>
      <xdr:row>98</xdr:row>
      <xdr:rowOff>60123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6525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51250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436111" y="16853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50851</xdr:rowOff>
    </xdr:from>
    <xdr:to>
      <xdr:col>67</xdr:col>
      <xdr:colOff>101600</xdr:colOff>
      <xdr:row>98</xdr:row>
      <xdr:rowOff>152451</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2763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143578</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2547111" y="16945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143604</xdr:rowOff>
    </xdr:from>
    <xdr:to>
      <xdr:col>85</xdr:col>
      <xdr:colOff>177800</xdr:colOff>
      <xdr:row>97</xdr:row>
      <xdr:rowOff>73754</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6268700" y="1660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166481</xdr:rowOff>
    </xdr:from>
    <xdr:ext cx="599010" cy="259045"/>
    <xdr:sp macro="" textlink="">
      <xdr:nvSpPr>
        <xdr:cNvPr id="692" name="積立金該当値テキスト">
          <a:extLst>
            <a:ext uri="{FF2B5EF4-FFF2-40B4-BE49-F238E27FC236}">
              <a16:creationId xmlns:a16="http://schemas.microsoft.com/office/drawing/2014/main" id="{00000000-0008-0000-0600-0000B4020000}"/>
            </a:ext>
          </a:extLst>
        </xdr:cNvPr>
        <xdr:cNvSpPr txBox="1"/>
      </xdr:nvSpPr>
      <xdr:spPr>
        <a:xfrm>
          <a:off x="16370300" y="1645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18180</xdr:rowOff>
    </xdr:from>
    <xdr:to>
      <xdr:col>81</xdr:col>
      <xdr:colOff>101600</xdr:colOff>
      <xdr:row>97</xdr:row>
      <xdr:rowOff>119780</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5430500" y="1664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136307</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424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26561</xdr:rowOff>
    </xdr:from>
    <xdr:to>
      <xdr:col>76</xdr:col>
      <xdr:colOff>165100</xdr:colOff>
      <xdr:row>97</xdr:row>
      <xdr:rowOff>128161</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4541500" y="1665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144688</xdr:rowOff>
    </xdr:from>
    <xdr:ext cx="59901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292795" y="16432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74550</xdr:rowOff>
    </xdr:from>
    <xdr:to>
      <xdr:col>72</xdr:col>
      <xdr:colOff>38100</xdr:colOff>
      <xdr:row>98</xdr:row>
      <xdr:rowOff>4700</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3652500" y="167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21227</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4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15656</xdr:rowOff>
    </xdr:from>
    <xdr:to>
      <xdr:col>67</xdr:col>
      <xdr:colOff>101600</xdr:colOff>
      <xdr:row>98</xdr:row>
      <xdr:rowOff>117256</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2763500" y="16817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133783</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592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3" name="投資及び出資金グラフ枠">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121488</xdr:rowOff>
    </xdr:from>
    <xdr:to>
      <xdr:col>116</xdr:col>
      <xdr:colOff>62864</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flipV="1">
          <a:off x="22159595" y="5436438"/>
          <a:ext cx="1269" cy="1294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5" name="投資及び出資金最小値テキスト">
          <a:extLst>
            <a:ext uri="{FF2B5EF4-FFF2-40B4-BE49-F238E27FC236}">
              <a16:creationId xmlns:a16="http://schemas.microsoft.com/office/drawing/2014/main" id="{00000000-0008-0000-0600-0000D5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68165</xdr:rowOff>
    </xdr:from>
    <xdr:ext cx="534377" cy="259045"/>
    <xdr:sp macro="" textlink="">
      <xdr:nvSpPr>
        <xdr:cNvPr id="727" name="投資及び出資金最大値テキスト">
          <a:extLst>
            <a:ext uri="{FF2B5EF4-FFF2-40B4-BE49-F238E27FC236}">
              <a16:creationId xmlns:a16="http://schemas.microsoft.com/office/drawing/2014/main" id="{00000000-0008-0000-0600-0000D7020000}"/>
            </a:ext>
          </a:extLst>
        </xdr:cNvPr>
        <xdr:cNvSpPr txBox="1"/>
      </xdr:nvSpPr>
      <xdr:spPr>
        <a:xfrm>
          <a:off x="22212300" y="521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121488</xdr:rowOff>
    </xdr:from>
    <xdr:to>
      <xdr:col>116</xdr:col>
      <xdr:colOff>152400</xdr:colOff>
      <xdr:row>31</xdr:row>
      <xdr:rowOff>121488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2072600" y="5436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154373</xdr:rowOff>
    </xdr:from>
    <xdr:ext cx="469744" cy="259045"/>
    <xdr:sp macro="" textlink="">
      <xdr:nvSpPr>
        <xdr:cNvPr id="730" name="投資及び出資金平均値テキスト">
          <a:extLst>
            <a:ext uri="{FF2B5EF4-FFF2-40B4-BE49-F238E27FC236}">
              <a16:creationId xmlns:a16="http://schemas.microsoft.com/office/drawing/2014/main" id="{00000000-0008-0000-0600-0000DA020000}"/>
            </a:ext>
          </a:extLst>
        </xdr:cNvPr>
        <xdr:cNvSpPr txBox="1"/>
      </xdr:nvSpPr>
      <xdr:spPr>
        <a:xfrm>
          <a:off x="22212300" y="6326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131496</xdr:rowOff>
    </xdr:from>
    <xdr:to>
      <xdr:col>116</xdr:col>
      <xdr:colOff>114300</xdr:colOff>
      <xdr:row>38</xdr:row>
      <xdr:rowOff>61646</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2110700" y="64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37350</xdr:rowOff>
    </xdr:from>
    <xdr:to>
      <xdr:col>112</xdr:col>
      <xdr:colOff>38100</xdr:colOff>
      <xdr:row>38</xdr:row>
      <xdr:rowOff>138950</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1272500" y="655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155478</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1088428" y="6327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67335</xdr:rowOff>
    </xdr:from>
    <xdr:to>
      <xdr:col>107</xdr:col>
      <xdr:colOff>101600</xdr:colOff>
      <xdr:row>38</xdr:row>
      <xdr:rowOff>168935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0383500" y="658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14012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0199428" y="635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81509</xdr:rowOff>
    </xdr:from>
    <xdr:to>
      <xdr:col>102</xdr:col>
      <xdr:colOff>165100</xdr:colOff>
      <xdr:row>39</xdr:row>
      <xdr:rowOff>11659</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94945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28186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9310428" y="6371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84975</xdr:rowOff>
    </xdr:from>
    <xdr:to>
      <xdr:col>98</xdr:col>
      <xdr:colOff>38100</xdr:colOff>
      <xdr:row>39</xdr:row>
      <xdr:rowOff>15125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18605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31653</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8421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49" name="投資及び出資金該当値テキスト">
          <a:extLst>
            <a:ext uri="{FF2B5EF4-FFF2-40B4-BE49-F238E27FC236}">
              <a16:creationId xmlns:a16="http://schemas.microsoft.com/office/drawing/2014/main" id="{00000000-0008-0000-0600-0000ED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70869</xdr:rowOff>
    </xdr:from>
    <xdr:to>
      <xdr:col>116</xdr:col>
      <xdr:colOff>62864</xdr:colOff>
      <xdr:row>58</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643369"/>
          <a:ext cx="1269" cy="144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17546</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418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70869</xdr:rowOff>
    </xdr:from>
    <xdr:to>
      <xdr:col>116</xdr:col>
      <xdr:colOff>152400</xdr:colOff>
      <xdr:row>50</xdr:row>
      <xdr:rowOff>70869</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64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69337</xdr:rowOff>
    </xdr:from>
    <xdr:to>
      <xdr:col>116</xdr:col>
      <xdr:colOff>63500</xdr:colOff>
      <xdr:row>58</xdr:row>
      <xdr:rowOff>81361</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1323300" y="10013437"/>
          <a:ext cx="838200" cy="1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26532</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97991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3655</xdr:rowOff>
    </xdr:from>
    <xdr:to>
      <xdr:col>116</xdr:col>
      <xdr:colOff>114300</xdr:colOff>
      <xdr:row>58</xdr:row>
      <xdr:rowOff>105255</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68376</xdr:rowOff>
    </xdr:from>
    <xdr:to>
      <xdr:col>111</xdr:col>
      <xdr:colOff>177800</xdr:colOff>
      <xdr:row>58</xdr:row>
      <xdr:rowOff>69337</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10012476"/>
          <a:ext cx="889000" cy="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63526</xdr:rowOff>
    </xdr:from>
    <xdr:to>
      <xdr:col>112</xdr:col>
      <xdr:colOff>38100</xdr:colOff>
      <xdr:row>57</xdr:row>
      <xdr:rowOff>165126</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983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10203</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961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57176</xdr:rowOff>
    </xdr:from>
    <xdr:to>
      <xdr:col>107</xdr:col>
      <xdr:colOff>50800</xdr:colOff>
      <xdr:row>58</xdr:row>
      <xdr:rowOff>68376</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9545300" y="10001276"/>
          <a:ext cx="889000" cy="11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170030</xdr:rowOff>
    </xdr:from>
    <xdr:to>
      <xdr:col>107</xdr:col>
      <xdr:colOff>101600</xdr:colOff>
      <xdr:row>57</xdr:row>
      <xdr:rowOff>100180</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977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116707</xdr:rowOff>
    </xdr:from>
    <xdr:ext cx="534377"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67111" y="9546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162126</xdr:rowOff>
    </xdr:from>
    <xdr:to>
      <xdr:col>102</xdr:col>
      <xdr:colOff>114300</xdr:colOff>
      <xdr:row>58</xdr:row>
      <xdr:rowOff>57176</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656300" y="9934776"/>
          <a:ext cx="889000" cy="66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152291</xdr:rowOff>
    </xdr:from>
    <xdr:to>
      <xdr:col>102</xdr:col>
      <xdr:colOff>165100</xdr:colOff>
      <xdr:row>58</xdr:row>
      <xdr:rowOff>82441</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9924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98968</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9700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8570</xdr:rowOff>
    </xdr:from>
    <xdr:to>
      <xdr:col>98</xdr:col>
      <xdr:colOff>38100</xdr:colOff>
      <xdr:row>58</xdr:row>
      <xdr:rowOff>110170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995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101297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10045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30561</xdr:rowOff>
    </xdr:from>
    <xdr:to>
      <xdr:col>116</xdr:col>
      <xdr:colOff>114300</xdr:colOff>
      <xdr:row>58</xdr:row>
      <xdr:rowOff>132161</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997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153532</xdr:rowOff>
    </xdr:from>
    <xdr:ext cx="469744"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926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18537</xdr:rowOff>
    </xdr:from>
    <xdr:to>
      <xdr:col>112</xdr:col>
      <xdr:colOff>38100</xdr:colOff>
      <xdr:row>58</xdr:row>
      <xdr:rowOff>120137</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996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111264</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10055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17576</xdr:rowOff>
    </xdr:from>
    <xdr:to>
      <xdr:col>107</xdr:col>
      <xdr:colOff>101600</xdr:colOff>
      <xdr:row>58</xdr:row>
      <xdr:rowOff>119176</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996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110303</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99428" y="10054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6376</xdr:rowOff>
    </xdr:from>
    <xdr:to>
      <xdr:col>102</xdr:col>
      <xdr:colOff>165100</xdr:colOff>
      <xdr:row>58</xdr:row>
      <xdr:rowOff>107976</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995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99103</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10043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111326</xdr:rowOff>
    </xdr:from>
    <xdr:to>
      <xdr:col>98</xdr:col>
      <xdr:colOff>38100</xdr:colOff>
      <xdr:row>58</xdr:row>
      <xdr:rowOff>41476</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988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58003</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5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98977</xdr:rowOff>
    </xdr:from>
    <xdr:to>
      <xdr:col>116</xdr:col>
      <xdr:colOff>62864</xdr:colOff>
      <xdr:row>78</xdr:row>
      <xdr:rowOff>159489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100477"/>
          <a:ext cx="1269" cy="1432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163316</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3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159489</xdr:rowOff>
    </xdr:from>
    <xdr:to>
      <xdr:col>116</xdr:col>
      <xdr:colOff>152400</xdr:colOff>
      <xdr:row>78</xdr:row>
      <xdr:rowOff>159489</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3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45654</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187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98977</xdr:rowOff>
    </xdr:from>
    <xdr:to>
      <xdr:col>116</xdr:col>
      <xdr:colOff>152400</xdr:colOff>
      <xdr:row>70</xdr:row>
      <xdr:rowOff>98977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10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45272</xdr:rowOff>
    </xdr:from>
    <xdr:to>
      <xdr:col>116</xdr:col>
      <xdr:colOff>63500</xdr:colOff>
      <xdr:row>77</xdr:row>
      <xdr:rowOff>3504</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1323300" y="12389672"/>
          <a:ext cx="838200" cy="81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61011</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7483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38134</xdr:rowOff>
    </xdr:from>
    <xdr:to>
      <xdr:col>116</xdr:col>
      <xdr:colOff>114300</xdr:colOff>
      <xdr:row>75</xdr:row>
      <xdr:rowOff>139734</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89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160486</xdr:rowOff>
    </xdr:from>
    <xdr:to>
      <xdr:col>111</xdr:col>
      <xdr:colOff>177800</xdr:colOff>
      <xdr:row>72</xdr:row>
      <xdr:rowOff>45272</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0434300" y="12333436"/>
          <a:ext cx="889000" cy="5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23537</xdr:rowOff>
    </xdr:from>
    <xdr:to>
      <xdr:col>112</xdr:col>
      <xdr:colOff>38100</xdr:colOff>
      <xdr:row>74</xdr:row>
      <xdr:rowOff>125137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710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116264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2803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50546</xdr:rowOff>
    </xdr:from>
    <xdr:to>
      <xdr:col>107</xdr:col>
      <xdr:colOff>50800</xdr:colOff>
      <xdr:row>71</xdr:row>
      <xdr:rowOff>160486</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9545300" y="12223496"/>
          <a:ext cx="889000" cy="109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24500</xdr:rowOff>
    </xdr:from>
    <xdr:to>
      <xdr:col>107</xdr:col>
      <xdr:colOff>101600</xdr:colOff>
      <xdr:row>74</xdr:row>
      <xdr:rowOff>126100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271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117227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280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70</xdr:row>
      <xdr:rowOff>114946</xdr:rowOff>
    </xdr:from>
    <xdr:to>
      <xdr:col>102</xdr:col>
      <xdr:colOff>114300</xdr:colOff>
      <xdr:row>71</xdr:row>
      <xdr:rowOff>50546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656300" y="12116446"/>
          <a:ext cx="889000" cy="107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49695</xdr:rowOff>
    </xdr:from>
    <xdr:to>
      <xdr:col>102</xdr:col>
      <xdr:colOff>165100</xdr:colOff>
      <xdr:row>74</xdr:row>
      <xdr:rowOff>151295</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27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142422</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282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497</xdr:rowOff>
    </xdr:from>
    <xdr:to>
      <xdr:col>98</xdr:col>
      <xdr:colOff>38100</xdr:colOff>
      <xdr:row>74</xdr:row>
      <xdr:rowOff>102097</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2687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93224</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2780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124154</xdr:rowOff>
    </xdr:from>
    <xdr:to>
      <xdr:col>116</xdr:col>
      <xdr:colOff>114300</xdr:colOff>
      <xdr:row>77</xdr:row>
      <xdr:rowOff>54304</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315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102581</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3132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165922</xdr:rowOff>
    </xdr:from>
    <xdr:to>
      <xdr:col>112</xdr:col>
      <xdr:colOff>38100</xdr:colOff>
      <xdr:row>72</xdr:row>
      <xdr:rowOff>96072</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33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112599</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114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109686</xdr:rowOff>
    </xdr:from>
    <xdr:to>
      <xdr:col>107</xdr:col>
      <xdr:colOff>101600</xdr:colOff>
      <xdr:row>72</xdr:row>
      <xdr:rowOff>39836</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28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70</xdr:row>
      <xdr:rowOff>56363</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2057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70</xdr:row>
      <xdr:rowOff>171196</xdr:rowOff>
    </xdr:from>
    <xdr:to>
      <xdr:col>102</xdr:col>
      <xdr:colOff>165100</xdr:colOff>
      <xdr:row>71</xdr:row>
      <xdr:rowOff>101346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17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69</xdr:row>
      <xdr:rowOff>117873</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45795" y="11947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70</xdr:row>
      <xdr:rowOff>64146</xdr:rowOff>
    </xdr:from>
    <xdr:to>
      <xdr:col>98</xdr:col>
      <xdr:colOff>38100</xdr:colOff>
      <xdr:row>70</xdr:row>
      <xdr:rowOff>165746</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06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69</xdr:row>
      <xdr:rowOff>10823</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56795" y="11840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類似団体と比較し、財政負担が大きいものとして、補助費等</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維持補修費が挙げられます。このうち補助費等については、消防業務やごみ処理施設運営といった業務を隣接する南魚沼市に事務委託し</a:t>
          </a:r>
          <a:r>
            <a:rPr kumimoji="1" lang="ja-JP" altLang="en-US" sz="1100">
              <a:solidFill>
                <a:schemeClr val="dk1"/>
              </a:solidFill>
              <a:effectLst/>
              <a:latin typeface="+mn-lt"/>
              <a:ea typeface="+mn-ea"/>
              <a:cs typeface="+mn-cs"/>
            </a:rPr>
            <a:t>、それを負担金として支出し</a:t>
          </a:r>
          <a:r>
            <a:rPr kumimoji="1" lang="ja-JP" altLang="ja-JP" sz="1100">
              <a:solidFill>
                <a:schemeClr val="dk1"/>
              </a:solidFill>
              <a:effectLst/>
              <a:latin typeface="+mn-lt"/>
              <a:ea typeface="+mn-ea"/>
              <a:cs typeface="+mn-cs"/>
            </a:rPr>
            <a:t>ている</a:t>
          </a:r>
          <a:r>
            <a:rPr kumimoji="1" lang="ja-JP" altLang="en-US" sz="1100">
              <a:solidFill>
                <a:schemeClr val="dk1"/>
              </a:solidFill>
              <a:effectLst/>
              <a:latin typeface="+mn-lt"/>
              <a:ea typeface="+mn-ea"/>
              <a:cs typeface="+mn-cs"/>
            </a:rPr>
            <a:t>という</a:t>
          </a:r>
          <a:r>
            <a:rPr kumimoji="1" lang="ja-JP" altLang="ja-JP" sz="1100">
              <a:solidFill>
                <a:schemeClr val="dk1"/>
              </a:solidFill>
              <a:effectLst/>
              <a:latin typeface="+mn-lt"/>
              <a:ea typeface="+mn-ea"/>
              <a:cs typeface="+mn-cs"/>
            </a:rPr>
            <a:t>構造的な要因があります</a:t>
          </a:r>
          <a:r>
            <a:rPr kumimoji="1" lang="ja-JP" altLang="en-US" sz="1100">
              <a:solidFill>
                <a:schemeClr val="dk1"/>
              </a:solidFill>
              <a:effectLst/>
              <a:latin typeface="+mn-lt"/>
              <a:ea typeface="+mn-ea"/>
              <a:cs typeface="+mn-cs"/>
            </a:rPr>
            <a:t>。それに加えて、</a:t>
          </a:r>
          <a:r>
            <a:rPr kumimoji="1" lang="ja-JP" altLang="ja-JP" sz="1100">
              <a:solidFill>
                <a:schemeClr val="dk1"/>
              </a:solidFill>
              <a:effectLst/>
              <a:latin typeface="+mn-lt"/>
              <a:ea typeface="+mn-ea"/>
              <a:cs typeface="+mn-cs"/>
            </a:rPr>
            <a:t>病院事業会計補助金</a:t>
          </a:r>
          <a:r>
            <a:rPr kumimoji="1" lang="ja-JP" altLang="en-US" sz="1100">
              <a:solidFill>
                <a:schemeClr val="dk1"/>
              </a:solidFill>
              <a:effectLst/>
              <a:latin typeface="+mn-lt"/>
              <a:ea typeface="+mn-ea"/>
              <a:cs typeface="+mn-cs"/>
            </a:rPr>
            <a:t>も一定の割合を占めているほか、令和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からは下水道事業会計補助金もここに含まれています（公営企業法の法適化によるもの）。これらの公営企業会計においては、一般会計の負担を圧縮するべく、適正な受益者負担を前提とした経営改善の検討が必要です。また、</a:t>
          </a:r>
          <a:r>
            <a:rPr kumimoji="1" lang="ja-JP" altLang="ja-JP" sz="1100">
              <a:solidFill>
                <a:schemeClr val="dk1"/>
              </a:solidFill>
              <a:effectLst/>
              <a:latin typeface="+mn-lt"/>
              <a:ea typeface="+mn-ea"/>
              <a:cs typeface="+mn-cs"/>
            </a:rPr>
            <a:t>類似団体に比べ突出して高い水準にある維持補修費は、除排雪に要する費用が含まれるため比較するのが難しい側面がありますが、それに加えて湯沢町は共同浴場やレジャー施設等の観光地特有の公共施設を抱えており、それらの</a:t>
          </a:r>
          <a:r>
            <a:rPr kumimoji="1" lang="ja-JP" altLang="en-US" sz="1100">
              <a:solidFill>
                <a:schemeClr val="dk1"/>
              </a:solidFill>
              <a:effectLst/>
              <a:latin typeface="+mn-lt"/>
              <a:ea typeface="+mn-ea"/>
              <a:cs typeface="+mn-cs"/>
            </a:rPr>
            <a:t>維持補修費も類似団体より高い水準にある可能性があります</a:t>
          </a:r>
          <a:r>
            <a:rPr kumimoji="1" lang="ja-JP" altLang="ja-JP" sz="1100">
              <a:solidFill>
                <a:schemeClr val="dk1"/>
              </a:solidFill>
              <a:effectLst/>
              <a:latin typeface="+mn-lt"/>
              <a:ea typeface="+mn-ea"/>
              <a:cs typeface="+mn-cs"/>
            </a:rPr>
            <a:t>。なお、公債費は現時点では類似団体より低い水準ですが、今後</a:t>
          </a:r>
          <a:r>
            <a:rPr kumimoji="1" lang="ja-JP" altLang="en-US" sz="1100">
              <a:solidFill>
                <a:schemeClr val="dk1"/>
              </a:solidFill>
              <a:effectLst/>
              <a:latin typeface="+mn-lt"/>
              <a:ea typeface="+mn-ea"/>
              <a:cs typeface="+mn-cs"/>
            </a:rPr>
            <a:t>増大していく</a:t>
          </a:r>
          <a:r>
            <a:rPr kumimoji="1" lang="ja-JP" altLang="ja-JP" sz="1100">
              <a:solidFill>
                <a:schemeClr val="dk1"/>
              </a:solidFill>
              <a:effectLst/>
              <a:latin typeface="+mn-lt"/>
              <a:ea typeface="+mn-ea"/>
              <a:cs typeface="+mn-cs"/>
            </a:rPr>
            <a:t>こと</a:t>
          </a:r>
          <a:r>
            <a:rPr kumimoji="1" lang="ja-JP" altLang="en-US" sz="1100">
              <a:solidFill>
                <a:schemeClr val="dk1"/>
              </a:solidFill>
              <a:effectLst/>
              <a:latin typeface="+mn-lt"/>
              <a:ea typeface="+mn-ea"/>
              <a:cs typeface="+mn-cs"/>
            </a:rPr>
            <a:t>を想定する必要があり、将来負担を踏まえた収支の改善が求められています。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新潟県湯沢町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8,268
7,585
357.29
9,906,430
9,133,007
524,764
4,347,948
5,129,460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30.2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114808</xdr:rowOff>
    </xdr:from>
    <xdr:to>
      <xdr:col>24</xdr:col>
      <xdr:colOff>62865</xdr:colOff>
      <xdr:row>39</xdr:row>
      <xdr:rowOff>102489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29758"/>
          <a:ext cx="1270" cy="1359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106316</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2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102489</xdr:rowOff>
    </xdr:from>
    <xdr:to>
      <xdr:col>24</xdr:col>
      <xdr:colOff>152400</xdr:colOff>
      <xdr:row>39</xdr:row>
      <xdr:rowOff>102489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89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61485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0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16,246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114808</xdr:rowOff>
    </xdr:from>
    <xdr:to>
      <xdr:col>24</xdr:col>
      <xdr:colOff>152400</xdr:colOff>
      <xdr:row>31</xdr:row>
      <xdr:rowOff>114808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2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93980</xdr:rowOff>
    </xdr:from>
    <xdr:to>
      <xdr:col>24</xdr:col>
      <xdr:colOff>63500</xdr:colOff>
      <xdr:row>37</xdr:row>
      <xdr:rowOff>125857</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437630"/>
          <a:ext cx="838200" cy="3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41927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26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19050</xdr:rowOff>
    </xdr:from>
    <xdr:to>
      <xdr:col>24</xdr:col>
      <xdr:colOff>114300</xdr:colOff>
      <xdr:row>36</xdr:row>
      <xdr:rowOff>120650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73406</xdr:rowOff>
    </xdr:from>
    <xdr:to>
      <xdr:col>19</xdr:col>
      <xdr:colOff>177800</xdr:colOff>
      <xdr:row>37</xdr:row>
      <xdr:rowOff>93980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417056"/>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57912</xdr:rowOff>
    </xdr:from>
    <xdr:to>
      <xdr:col>20</xdr:col>
      <xdr:colOff>38100</xdr:colOff>
      <xdr:row>36</xdr:row>
      <xdr:rowOff>159512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4589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05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55499</xdr:rowOff>
    </xdr:from>
    <xdr:to>
      <xdr:col>15</xdr:col>
      <xdr:colOff>50800</xdr:colOff>
      <xdr:row>37</xdr:row>
      <xdr:rowOff>73406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99149"/>
          <a:ext cx="889000" cy="17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84074</xdr:rowOff>
    </xdr:from>
    <xdr:to>
      <xdr:col>15</xdr:col>
      <xdr:colOff>101600</xdr:colOff>
      <xdr:row>37</xdr:row>
      <xdr:rowOff>14224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5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30751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031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41783</xdr:rowOff>
    </xdr:from>
    <xdr:to>
      <xdr:col>10</xdr:col>
      <xdr:colOff>114300</xdr:colOff>
      <xdr:row>37</xdr:row>
      <xdr:rowOff>55499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385433"/>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79756</xdr:rowOff>
    </xdr:from>
    <xdr:to>
      <xdr:col>10</xdr:col>
      <xdr:colOff>165100</xdr:colOff>
      <xdr:row>37</xdr:row>
      <xdr:rowOff>9906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51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26433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027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87630</xdr:rowOff>
    </xdr:from>
    <xdr:to>
      <xdr:col>6</xdr:col>
      <xdr:colOff>38100</xdr:colOff>
      <xdr:row>37</xdr:row>
      <xdr:rowOff>17780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34307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035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75057</xdr:rowOff>
    </xdr:from>
    <xdr:to>
      <xdr:col>24</xdr:col>
      <xdr:colOff>114300</xdr:colOff>
      <xdr:row>38</xdr:row>
      <xdr:rowOff>5207</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18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53484</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97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43180</xdr:rowOff>
    </xdr:from>
    <xdr:to>
      <xdr:col>20</xdr:col>
      <xdr:colOff>38100</xdr:colOff>
      <xdr:row>37</xdr:row>
      <xdr:rowOff>144780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8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135907</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7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22606</xdr:rowOff>
    </xdr:from>
    <xdr:to>
      <xdr:col>15</xdr:col>
      <xdr:colOff>101600</xdr:colOff>
      <xdr:row>37</xdr:row>
      <xdr:rowOff>124206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66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115333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58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4699</xdr:rowOff>
    </xdr:from>
    <xdr:to>
      <xdr:col>10</xdr:col>
      <xdr:colOff>165100</xdr:colOff>
      <xdr:row>37</xdr:row>
      <xdr:rowOff>106299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48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97426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41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162433</xdr:rowOff>
    </xdr:from>
    <xdr:to>
      <xdr:col>6</xdr:col>
      <xdr:colOff>38100</xdr:colOff>
      <xdr:row>37</xdr:row>
      <xdr:rowOff>92583</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3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83710</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27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55945</xdr:rowOff>
    </xdr:from>
    <xdr:to>
      <xdr:col>24</xdr:col>
      <xdr:colOff>62865</xdr:colOff>
      <xdr:row>58</xdr:row>
      <xdr:rowOff>105911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28445"/>
          <a:ext cx="1270" cy="1421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109738</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105911</xdr:rowOff>
    </xdr:from>
    <xdr:to>
      <xdr:col>24</xdr:col>
      <xdr:colOff>152400</xdr:colOff>
      <xdr:row>58</xdr:row>
      <xdr:rowOff>105911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2622</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036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1,205,949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55945</xdr:rowOff>
    </xdr:from>
    <xdr:to>
      <xdr:col>24</xdr:col>
      <xdr:colOff>152400</xdr:colOff>
      <xdr:row>50</xdr:row>
      <xdr:rowOff>55945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2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152444</xdr:rowOff>
    </xdr:from>
    <xdr:to>
      <xdr:col>24</xdr:col>
      <xdr:colOff>63500</xdr:colOff>
      <xdr:row>57</xdr:row>
      <xdr:rowOff>23783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753644"/>
          <a:ext cx="838200" cy="4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21697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4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43270</xdr:rowOff>
    </xdr:from>
    <xdr:to>
      <xdr:col>24</xdr:col>
      <xdr:colOff>114300</xdr:colOff>
      <xdr:row>57</xdr:row>
      <xdr:rowOff>144870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23783</xdr:rowOff>
    </xdr:from>
    <xdr:to>
      <xdr:col>19</xdr:col>
      <xdr:colOff>177800</xdr:colOff>
      <xdr:row>57</xdr:row>
      <xdr:rowOff>28273</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96433"/>
          <a:ext cx="889000" cy="4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43135</xdr:rowOff>
    </xdr:from>
    <xdr:to>
      <xdr:col>20</xdr:col>
      <xdr:colOff>38100</xdr:colOff>
      <xdr:row>57</xdr:row>
      <xdr:rowOff>144735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1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135862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0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28273</xdr:rowOff>
    </xdr:from>
    <xdr:to>
      <xdr:col>15</xdr:col>
      <xdr:colOff>50800</xdr:colOff>
      <xdr:row>57</xdr:row>
      <xdr:rowOff>64972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00923"/>
          <a:ext cx="889000" cy="36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32032</xdr:rowOff>
    </xdr:from>
    <xdr:to>
      <xdr:col>15</xdr:col>
      <xdr:colOff>101600</xdr:colOff>
      <xdr:row>57</xdr:row>
      <xdr:rowOff>133632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0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124759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89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6765</xdr:rowOff>
    </xdr:from>
    <xdr:to>
      <xdr:col>10</xdr:col>
      <xdr:colOff>114300</xdr:colOff>
      <xdr:row>57</xdr:row>
      <xdr:rowOff>64972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779415"/>
          <a:ext cx="889000" cy="58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53999</xdr:rowOff>
    </xdr:from>
    <xdr:to>
      <xdr:col>10</xdr:col>
      <xdr:colOff>165100</xdr:colOff>
      <xdr:row>57</xdr:row>
      <xdr:rowOff>155599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2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146726</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19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143100</xdr:rowOff>
    </xdr:from>
    <xdr:to>
      <xdr:col>6</xdr:col>
      <xdr:colOff>38100</xdr:colOff>
      <xdr:row>57</xdr:row>
      <xdr:rowOff>73250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74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64377</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837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101644</xdr:rowOff>
    </xdr:from>
    <xdr:to>
      <xdr:col>24</xdr:col>
      <xdr:colOff>114300</xdr:colOff>
      <xdr:row>57</xdr:row>
      <xdr:rowOff>31794</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0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124521</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554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144433</xdr:rowOff>
    </xdr:from>
    <xdr:to>
      <xdr:col>20</xdr:col>
      <xdr:colOff>38100</xdr:colOff>
      <xdr:row>57</xdr:row>
      <xdr:rowOff>74583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4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91110</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520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148923</xdr:rowOff>
    </xdr:from>
    <xdr:to>
      <xdr:col>15</xdr:col>
      <xdr:colOff>101600</xdr:colOff>
      <xdr:row>57</xdr:row>
      <xdr:rowOff>79073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5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95600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525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14172</xdr:rowOff>
    </xdr:from>
    <xdr:to>
      <xdr:col>10</xdr:col>
      <xdr:colOff>165100</xdr:colOff>
      <xdr:row>57</xdr:row>
      <xdr:rowOff>115772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86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132299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62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127415</xdr:rowOff>
    </xdr:from>
    <xdr:to>
      <xdr:col>6</xdr:col>
      <xdr:colOff>38100</xdr:colOff>
      <xdr:row>57</xdr:row>
      <xdr:rowOff>57565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2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74092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503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200,064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83469</xdr:rowOff>
    </xdr:from>
    <xdr:to>
      <xdr:col>24</xdr:col>
      <xdr:colOff>62865</xdr:colOff>
      <xdr:row>78</xdr:row>
      <xdr:rowOff>40077</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84969"/>
          <a:ext cx="1270" cy="1328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43904</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17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40077</xdr:rowOff>
    </xdr:from>
    <xdr:to>
      <xdr:col>24</xdr:col>
      <xdr:colOff>152400</xdr:colOff>
      <xdr:row>78</xdr:row>
      <xdr:rowOff>40077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3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30146</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60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494,759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83469</xdr:rowOff>
    </xdr:from>
    <xdr:to>
      <xdr:col>24</xdr:col>
      <xdr:colOff>152400</xdr:colOff>
      <xdr:row>70</xdr:row>
      <xdr:rowOff>83469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84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143213</xdr:rowOff>
    </xdr:from>
    <xdr:to>
      <xdr:col>24</xdr:col>
      <xdr:colOff>63500</xdr:colOff>
      <xdr:row>77</xdr:row>
      <xdr:rowOff>169757</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344863"/>
          <a:ext cx="838200" cy="26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72797</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5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49919</xdr:rowOff>
    </xdr:from>
    <xdr:to>
      <xdr:col>24</xdr:col>
      <xdr:colOff>114300</xdr:colOff>
      <xdr:row>76</xdr:row>
      <xdr:rowOff>151519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8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161417</xdr:rowOff>
    </xdr:from>
    <xdr:to>
      <xdr:col>19</xdr:col>
      <xdr:colOff>177800</xdr:colOff>
      <xdr:row>77</xdr:row>
      <xdr:rowOff>169757</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3191617"/>
          <a:ext cx="889000" cy="179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95999</xdr:rowOff>
    </xdr:from>
    <xdr:to>
      <xdr:col>20</xdr:col>
      <xdr:colOff>38100</xdr:colOff>
      <xdr:row>77</xdr:row>
      <xdr:rowOff>26149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42675</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0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161417</xdr:rowOff>
    </xdr:from>
    <xdr:to>
      <xdr:col>15</xdr:col>
      <xdr:colOff>50800</xdr:colOff>
      <xdr:row>77</xdr:row>
      <xdr:rowOff>157020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191617"/>
          <a:ext cx="889000" cy="167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148107</xdr:rowOff>
    </xdr:from>
    <xdr:to>
      <xdr:col>15</xdr:col>
      <xdr:colOff>101600</xdr:colOff>
      <xdr:row>77</xdr:row>
      <xdr:rowOff>78257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78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69384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71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157020</xdr:rowOff>
    </xdr:from>
    <xdr:to>
      <xdr:col>10</xdr:col>
      <xdr:colOff>114300</xdr:colOff>
      <xdr:row>78</xdr:row>
      <xdr:rowOff>85221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358670"/>
          <a:ext cx="889000" cy="99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114934</xdr:rowOff>
    </xdr:from>
    <xdr:to>
      <xdr:col>10</xdr:col>
      <xdr:colOff>165100</xdr:colOff>
      <xdr:row>77</xdr:row>
      <xdr:rowOff>45084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1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61611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9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55194</xdr:rowOff>
    </xdr:from>
    <xdr:to>
      <xdr:col>6</xdr:col>
      <xdr:colOff>38100</xdr:colOff>
      <xdr:row>77</xdr:row>
      <xdr:rowOff>156794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1871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32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92413</xdr:rowOff>
    </xdr:from>
    <xdr:to>
      <xdr:col>24</xdr:col>
      <xdr:colOff>114300</xdr:colOff>
      <xdr:row>78</xdr:row>
      <xdr:rowOff>22563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29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7340</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208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118957</xdr:rowOff>
    </xdr:from>
    <xdr:to>
      <xdr:col>20</xdr:col>
      <xdr:colOff>38100</xdr:colOff>
      <xdr:row>78</xdr:row>
      <xdr:rowOff>49107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320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40234</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413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110617</xdr:rowOff>
    </xdr:from>
    <xdr:to>
      <xdr:col>15</xdr:col>
      <xdr:colOff>101600</xdr:colOff>
      <xdr:row>77</xdr:row>
      <xdr:rowOff>40767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4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57294</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916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106220</xdr:rowOff>
    </xdr:from>
    <xdr:to>
      <xdr:col>10</xdr:col>
      <xdr:colOff>165100</xdr:colOff>
      <xdr:row>78</xdr:row>
      <xdr:rowOff>36370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3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27497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400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34421</xdr:rowOff>
    </xdr:from>
    <xdr:to>
      <xdr:col>6</xdr:col>
      <xdr:colOff>38100</xdr:colOff>
      <xdr:row>78</xdr:row>
      <xdr:rowOff>136021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407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127148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500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95</xdr:row>
      <xdr:rowOff>54627</xdr:rowOff>
    </xdr:from>
    <xdr:ext cx="685572"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76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92</xdr:row>
      <xdr:rowOff>111777</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168927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142073</xdr:rowOff>
    </xdr:from>
    <xdr:to>
      <xdr:col>24</xdr:col>
      <xdr:colOff>62865</xdr:colOff>
      <xdr:row>98</xdr:row>
      <xdr:rowOff>126842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744023"/>
          <a:ext cx="1270" cy="118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130669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2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126842</xdr:rowOff>
    </xdr:from>
    <xdr:to>
      <xdr:col>24</xdr:col>
      <xdr:colOff>152400</xdr:colOff>
      <xdr:row>98</xdr:row>
      <xdr:rowOff>126842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8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88750</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5192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2,619,809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142073</xdr:rowOff>
    </xdr:from>
    <xdr:to>
      <xdr:col>24</xdr:col>
      <xdr:colOff>152400</xdr:colOff>
      <xdr:row>91</xdr:row>
      <xdr:rowOff>142073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744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79803</xdr:rowOff>
    </xdr:from>
    <xdr:to>
      <xdr:col>24</xdr:col>
      <xdr:colOff>63500</xdr:colOff>
      <xdr:row>98</xdr:row>
      <xdr:rowOff>81764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881903"/>
          <a:ext cx="838200" cy="1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44736</xdr:rowOff>
    </xdr:from>
    <xdr:ext cx="599010"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753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21859</xdr:rowOff>
    </xdr:from>
    <xdr:to>
      <xdr:col>24</xdr:col>
      <xdr:colOff>114300</xdr:colOff>
      <xdr:row>98</xdr:row>
      <xdr:rowOff>123459</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2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81764</xdr:rowOff>
    </xdr:from>
    <xdr:to>
      <xdr:col>19</xdr:col>
      <xdr:colOff>177800</xdr:colOff>
      <xdr:row>98</xdr:row>
      <xdr:rowOff>88161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883864"/>
          <a:ext cx="889000" cy="6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35220</xdr:rowOff>
    </xdr:from>
    <xdr:to>
      <xdr:col>20</xdr:col>
      <xdr:colOff>38100</xdr:colOff>
      <xdr:row>98</xdr:row>
      <xdr:rowOff>136820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3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127947</xdr:rowOff>
    </xdr:from>
    <xdr:ext cx="599010"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97795" y="16930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87660</xdr:rowOff>
    </xdr:from>
    <xdr:to>
      <xdr:col>15</xdr:col>
      <xdr:colOff>50800</xdr:colOff>
      <xdr:row>98</xdr:row>
      <xdr:rowOff>88161</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889760"/>
          <a:ext cx="889000" cy="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46030</xdr:rowOff>
    </xdr:from>
    <xdr:to>
      <xdr:col>15</xdr:col>
      <xdr:colOff>101600</xdr:colOff>
      <xdr:row>98</xdr:row>
      <xdr:rowOff>147630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138757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94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87660</xdr:rowOff>
    </xdr:from>
    <xdr:to>
      <xdr:col>10</xdr:col>
      <xdr:colOff>114300</xdr:colOff>
      <xdr:row>98</xdr:row>
      <xdr:rowOff>93779</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89760"/>
          <a:ext cx="889000" cy="6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49363</xdr:rowOff>
    </xdr:from>
    <xdr:to>
      <xdr:col>10</xdr:col>
      <xdr:colOff>165100</xdr:colOff>
      <xdr:row>98</xdr:row>
      <xdr:rowOff>150963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5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142090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944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53803</xdr:rowOff>
    </xdr:from>
    <xdr:to>
      <xdr:col>6</xdr:col>
      <xdr:colOff>38100</xdr:colOff>
      <xdr:row>98</xdr:row>
      <xdr:rowOff>155403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55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146530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948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29003</xdr:rowOff>
    </xdr:from>
    <xdr:to>
      <xdr:col>24</xdr:col>
      <xdr:colOff>114300</xdr:colOff>
      <xdr:row>98</xdr:row>
      <xdr:rowOff>130603</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3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286</xdr:rowOff>
    </xdr:from>
    <xdr:ext cx="599010"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0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30964</xdr:rowOff>
    </xdr:from>
    <xdr:to>
      <xdr:col>20</xdr:col>
      <xdr:colOff>38100</xdr:colOff>
      <xdr:row>98</xdr:row>
      <xdr:rowOff>132564</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3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149091</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497795" y="16608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37361</xdr:rowOff>
    </xdr:from>
    <xdr:to>
      <xdr:col>15</xdr:col>
      <xdr:colOff>101600</xdr:colOff>
      <xdr:row>98</xdr:row>
      <xdr:rowOff>138961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3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155488</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08795" y="16614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36860</xdr:rowOff>
    </xdr:from>
    <xdr:to>
      <xdr:col>10</xdr:col>
      <xdr:colOff>165100</xdr:colOff>
      <xdr:row>98</xdr:row>
      <xdr:rowOff>138460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3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154987</xdr:rowOff>
    </xdr:from>
    <xdr:ext cx="59901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19795" y="16614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42979</xdr:rowOff>
    </xdr:from>
    <xdr:to>
      <xdr:col>6</xdr:col>
      <xdr:colOff>38100</xdr:colOff>
      <xdr:row>98</xdr:row>
      <xdr:rowOff>144579</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45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161106</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30795" y="16620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76149</xdr:rowOff>
    </xdr:from>
    <xdr:to>
      <xdr:col>54</xdr:col>
      <xdr:colOff>189865</xdr:colOff>
      <xdr:row>38</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391099"/>
          <a:ext cx="1270" cy="126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149567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6646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22826</xdr:rowOff>
    </xdr:from>
    <xdr:ext cx="534377"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16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76149</xdr:rowOff>
    </xdr:from>
    <xdr:to>
      <xdr:col>55</xdr:col>
      <xdr:colOff>88900</xdr:colOff>
      <xdr:row>31</xdr:row>
      <xdr:rowOff>76149</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391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26863</xdr:rowOff>
    </xdr:from>
    <xdr:to>
      <xdr:col>55</xdr:col>
      <xdr:colOff>0</xdr:colOff>
      <xdr:row>38</xdr:row>
      <xdr:rowOff>35184</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9639300" y="6541963"/>
          <a:ext cx="838200" cy="8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22567</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5376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44140</xdr:rowOff>
    </xdr:from>
    <xdr:to>
      <xdr:col>55</xdr:col>
      <xdr:colOff>50800</xdr:colOff>
      <xdr:row>38</xdr:row>
      <xdr:rowOff>145740</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5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8620</xdr:rowOff>
    </xdr:from>
    <xdr:to>
      <xdr:col>50</xdr:col>
      <xdr:colOff>114300</xdr:colOff>
      <xdr:row>38</xdr:row>
      <xdr:rowOff>26863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523720"/>
          <a:ext cx="889000" cy="18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47615</xdr:rowOff>
    </xdr:from>
    <xdr:to>
      <xdr:col>50</xdr:col>
      <xdr:colOff>165100</xdr:colOff>
      <xdr:row>38</xdr:row>
      <xdr:rowOff>149215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6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140342</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6554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8620</xdr:rowOff>
    </xdr:from>
    <xdr:to>
      <xdr:col>45</xdr:col>
      <xdr:colOff>177800</xdr:colOff>
      <xdr:row>38</xdr:row>
      <xdr:rowOff>57862</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7861300" y="6523720"/>
          <a:ext cx="889000" cy="49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42723</xdr:rowOff>
    </xdr:from>
    <xdr:to>
      <xdr:col>46</xdr:col>
      <xdr:colOff>38100</xdr:colOff>
      <xdr:row>38</xdr:row>
      <xdr:rowOff>144323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38</xdr:row>
      <xdr:rowOff>135450</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15428" y="6650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43688</xdr:rowOff>
    </xdr:from>
    <xdr:to>
      <xdr:col>41</xdr:col>
      <xdr:colOff>50800</xdr:colOff>
      <xdr:row>38</xdr:row>
      <xdr:rowOff>57862</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558788"/>
          <a:ext cx="889000" cy="14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50998</xdr:rowOff>
    </xdr:from>
    <xdr:to>
      <xdr:col>41</xdr:col>
      <xdr:colOff>101600</xdr:colOff>
      <xdr:row>38</xdr:row>
      <xdr:rowOff>152598</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6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143725</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6588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41534</xdr:rowOff>
    </xdr:from>
    <xdr:to>
      <xdr:col>36</xdr:col>
      <xdr:colOff>165100</xdr:colOff>
      <xdr:row>38</xdr:row>
      <xdr:rowOff>143134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5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38</xdr:row>
      <xdr:rowOff>134261</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6649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155834</xdr:rowOff>
    </xdr:from>
    <xdr:to>
      <xdr:col>55</xdr:col>
      <xdr:colOff>50800</xdr:colOff>
      <xdr:row>38</xdr:row>
      <xdr:rowOff>85984</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49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115211</xdr:rowOff>
    </xdr:from>
    <xdr:ext cx="469744"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287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147513</xdr:rowOff>
    </xdr:from>
    <xdr:to>
      <xdr:col>50</xdr:col>
      <xdr:colOff>165100</xdr:colOff>
      <xdr:row>38</xdr:row>
      <xdr:rowOff>77663</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491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94190</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04428" y="626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129271</xdr:rowOff>
    </xdr:from>
    <xdr:to>
      <xdr:col>46</xdr:col>
      <xdr:colOff>38100</xdr:colOff>
      <xdr:row>38</xdr:row>
      <xdr:rowOff>59421</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472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75948</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15428" y="6248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7062</xdr:rowOff>
    </xdr:from>
    <xdr:to>
      <xdr:col>41</xdr:col>
      <xdr:colOff>101600</xdr:colOff>
      <xdr:row>38</xdr:row>
      <xdr:rowOff>108662</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52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125188</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26428" y="6297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164338</xdr:rowOff>
    </xdr:from>
    <xdr:to>
      <xdr:col>36</xdr:col>
      <xdr:colOff>165100</xdr:colOff>
      <xdr:row>38</xdr:row>
      <xdr:rowOff>94488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50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111015</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37428" y="6283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141178</xdr:rowOff>
    </xdr:from>
    <xdr:to>
      <xdr:col>54</xdr:col>
      <xdr:colOff>189865</xdr:colOff>
      <xdr:row>59</xdr:row>
      <xdr:rowOff>36757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85128"/>
          <a:ext cx="1270" cy="1267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40584</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56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36757</xdr:rowOff>
    </xdr:from>
    <xdr:to>
      <xdr:col>55</xdr:col>
      <xdr:colOff>88900</xdr:colOff>
      <xdr:row>59</xdr:row>
      <xdr:rowOff>36757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52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87855</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660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334,612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141178</xdr:rowOff>
    </xdr:from>
    <xdr:to>
      <xdr:col>55</xdr:col>
      <xdr:colOff>88900</xdr:colOff>
      <xdr:row>51</xdr:row>
      <xdr:rowOff>141178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8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148589</xdr:rowOff>
    </xdr:from>
    <xdr:to>
      <xdr:col>55</xdr:col>
      <xdr:colOff>0</xdr:colOff>
      <xdr:row>58</xdr:row>
      <xdr:rowOff>149080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639300" y="10092689"/>
          <a:ext cx="838200" cy="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152769</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753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129892</xdr:rowOff>
    </xdr:from>
    <xdr:to>
      <xdr:col>55</xdr:col>
      <xdr:colOff>50800</xdr:colOff>
      <xdr:row>58</xdr:row>
      <xdr:rowOff>60042</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90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137071</xdr:rowOff>
    </xdr:from>
    <xdr:to>
      <xdr:col>50</xdr:col>
      <xdr:colOff>114300</xdr:colOff>
      <xdr:row>58</xdr:row>
      <xdr:rowOff>149080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8750300" y="10081171"/>
          <a:ext cx="889000" cy="1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139885</xdr:rowOff>
    </xdr:from>
    <xdr:to>
      <xdr:col>50</xdr:col>
      <xdr:colOff>165100</xdr:colOff>
      <xdr:row>58</xdr:row>
      <xdr:rowOff>70035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9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86562</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68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54463</xdr:rowOff>
    </xdr:from>
    <xdr:to>
      <xdr:col>45</xdr:col>
      <xdr:colOff>177800</xdr:colOff>
      <xdr:row>58</xdr:row>
      <xdr:rowOff>137071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7861300" y="9998563"/>
          <a:ext cx="889000" cy="8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155026</xdr:rowOff>
    </xdr:from>
    <xdr:to>
      <xdr:col>46</xdr:col>
      <xdr:colOff>38100</xdr:colOff>
      <xdr:row>58</xdr:row>
      <xdr:rowOff>85176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927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101703</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702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54463</xdr:rowOff>
    </xdr:from>
    <xdr:to>
      <xdr:col>41</xdr:col>
      <xdr:colOff>50800</xdr:colOff>
      <xdr:row>58</xdr:row>
      <xdr:rowOff>152022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6972300" y="9998563"/>
          <a:ext cx="889000" cy="97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143189</xdr:rowOff>
    </xdr:from>
    <xdr:to>
      <xdr:col>41</xdr:col>
      <xdr:colOff>101600</xdr:colOff>
      <xdr:row>58</xdr:row>
      <xdr:rowOff>73339</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91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89866</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69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166453</xdr:rowOff>
    </xdr:from>
    <xdr:to>
      <xdr:col>36</xdr:col>
      <xdr:colOff>165100</xdr:colOff>
      <xdr:row>58</xdr:row>
      <xdr:rowOff>96603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93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113130</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71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97789</xdr:rowOff>
    </xdr:from>
    <xdr:to>
      <xdr:col>55</xdr:col>
      <xdr:colOff>50800</xdr:colOff>
      <xdr:row>59</xdr:row>
      <xdr:rowOff>27939</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1004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12716</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95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98280</xdr:rowOff>
    </xdr:from>
    <xdr:to>
      <xdr:col>50</xdr:col>
      <xdr:colOff>165100</xdr:colOff>
      <xdr:row>59</xdr:row>
      <xdr:rowOff>28430</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100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19557</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10135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86271</xdr:rowOff>
    </xdr:from>
    <xdr:to>
      <xdr:col>46</xdr:col>
      <xdr:colOff>38100</xdr:colOff>
      <xdr:row>59</xdr:row>
      <xdr:rowOff>16421</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1003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7548</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10123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3663</xdr:rowOff>
    </xdr:from>
    <xdr:to>
      <xdr:col>41</xdr:col>
      <xdr:colOff>101600</xdr:colOff>
      <xdr:row>58</xdr:row>
      <xdr:rowOff>105263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94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96390</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040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101222</xdr:rowOff>
    </xdr:from>
    <xdr:to>
      <xdr:col>36</xdr:col>
      <xdr:colOff>165100</xdr:colOff>
      <xdr:row>59</xdr:row>
      <xdr:rowOff>31372</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10045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22499</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138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18648</xdr:rowOff>
    </xdr:from>
    <xdr:to>
      <xdr:col>54</xdr:col>
      <xdr:colOff>189865</xdr:colOff>
      <xdr:row>79</xdr:row>
      <xdr:rowOff>40571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020148"/>
          <a:ext cx="1270" cy="156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44398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88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40571</xdr:rowOff>
    </xdr:from>
    <xdr:to>
      <xdr:col>55</xdr:col>
      <xdr:colOff>88900</xdr:colOff>
      <xdr:row>79</xdr:row>
      <xdr:rowOff>40571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8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136775</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79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18648</xdr:rowOff>
    </xdr:from>
    <xdr:to>
      <xdr:col>55</xdr:col>
      <xdr:colOff>88900</xdr:colOff>
      <xdr:row>70</xdr:row>
      <xdr:rowOff>18648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02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97679</xdr:rowOff>
    </xdr:from>
    <xdr:to>
      <xdr:col>55</xdr:col>
      <xdr:colOff>0</xdr:colOff>
      <xdr:row>78</xdr:row>
      <xdr:rowOff>137342</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9639300" y="13470779"/>
          <a:ext cx="838200" cy="39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12572</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214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161145</xdr:rowOff>
    </xdr:from>
    <xdr:to>
      <xdr:col>55</xdr:col>
      <xdr:colOff>50800</xdr:colOff>
      <xdr:row>78</xdr:row>
      <xdr:rowOff>91295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36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6838</xdr:rowOff>
    </xdr:from>
    <xdr:to>
      <xdr:col>50</xdr:col>
      <xdr:colOff>114300</xdr:colOff>
      <xdr:row>78</xdr:row>
      <xdr:rowOff>97679</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8750300" y="13379938"/>
          <a:ext cx="889000" cy="90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1160</xdr:rowOff>
    </xdr:from>
    <xdr:to>
      <xdr:col>50</xdr:col>
      <xdr:colOff>165100</xdr:colOff>
      <xdr:row>78</xdr:row>
      <xdr:rowOff>102760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37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119287</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14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6838</xdr:rowOff>
    </xdr:from>
    <xdr:to>
      <xdr:col>45</xdr:col>
      <xdr:colOff>177800</xdr:colOff>
      <xdr:row>78</xdr:row>
      <xdr:rowOff>12001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7861300" y="13379938"/>
          <a:ext cx="889000" cy="5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162235</xdr:rowOff>
    </xdr:from>
    <xdr:to>
      <xdr:col>46</xdr:col>
      <xdr:colOff>38100</xdr:colOff>
      <xdr:row>78</xdr:row>
      <xdr:rowOff>92385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36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83512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45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169940</xdr:rowOff>
    </xdr:from>
    <xdr:to>
      <xdr:col>41</xdr:col>
      <xdr:colOff>50800</xdr:colOff>
      <xdr:row>78</xdr:row>
      <xdr:rowOff>12001</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972300" y="13371590"/>
          <a:ext cx="889000" cy="13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10959</xdr:rowOff>
    </xdr:from>
    <xdr:to>
      <xdr:col>41</xdr:col>
      <xdr:colOff>101600</xdr:colOff>
      <xdr:row>78</xdr:row>
      <xdr:rowOff>112559</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84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103686</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476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14101</xdr:rowOff>
    </xdr:from>
    <xdr:to>
      <xdr:col>36</xdr:col>
      <xdr:colOff>165100</xdr:colOff>
      <xdr:row>78</xdr:row>
      <xdr:rowOff>115701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8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106828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47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86542</xdr:rowOff>
    </xdr:from>
    <xdr:to>
      <xdr:col>55</xdr:col>
      <xdr:colOff>50800</xdr:colOff>
      <xdr:row>79</xdr:row>
      <xdr:rowOff>16692</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459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1469</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374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46879</xdr:rowOff>
    </xdr:from>
    <xdr:to>
      <xdr:col>50</xdr:col>
      <xdr:colOff>165100</xdr:colOff>
      <xdr:row>78</xdr:row>
      <xdr:rowOff>148479</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41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139606</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512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127488</xdr:rowOff>
    </xdr:from>
    <xdr:to>
      <xdr:col>46</xdr:col>
      <xdr:colOff>38100</xdr:colOff>
      <xdr:row>78</xdr:row>
      <xdr:rowOff>57638</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329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74165</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83111" y="13104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132651</xdr:rowOff>
    </xdr:from>
    <xdr:to>
      <xdr:col>41</xdr:col>
      <xdr:colOff>101600</xdr:colOff>
      <xdr:row>78</xdr:row>
      <xdr:rowOff>62801</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3334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79328</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94111" y="13109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119140</xdr:rowOff>
    </xdr:from>
    <xdr:to>
      <xdr:col>36</xdr:col>
      <xdr:colOff>165100</xdr:colOff>
      <xdr:row>78</xdr:row>
      <xdr:rowOff>49290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32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65817</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05111" y="13096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20110</xdr:rowOff>
    </xdr:from>
    <xdr:to>
      <xdr:col>54</xdr:col>
      <xdr:colOff>189865</xdr:colOff>
      <xdr:row>98</xdr:row>
      <xdr:rowOff>36413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622060"/>
          <a:ext cx="1270" cy="1216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40240</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4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36413</xdr:rowOff>
    </xdr:from>
    <xdr:to>
      <xdr:col>55</xdr:col>
      <xdr:colOff>88900</xdr:colOff>
      <xdr:row>98</xdr:row>
      <xdr:rowOff>36413</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38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138237</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39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288,657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20110</xdr:rowOff>
    </xdr:from>
    <xdr:to>
      <xdr:col>55</xdr:col>
      <xdr:colOff>88900</xdr:colOff>
      <xdr:row>91</xdr:row>
      <xdr:rowOff>20110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622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126597</xdr:rowOff>
    </xdr:from>
    <xdr:to>
      <xdr:col>55</xdr:col>
      <xdr:colOff>0</xdr:colOff>
      <xdr:row>93</xdr:row>
      <xdr:rowOff>45686</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639300" y="15728547"/>
          <a:ext cx="838200" cy="26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149262</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437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170835</xdr:rowOff>
    </xdr:from>
    <xdr:to>
      <xdr:col>55</xdr:col>
      <xdr:colOff>50800</xdr:colOff>
      <xdr:row>96</xdr:row>
      <xdr:rowOff>100985</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61486</xdr:rowOff>
    </xdr:from>
    <xdr:to>
      <xdr:col>50</xdr:col>
      <xdr:colOff>114300</xdr:colOff>
      <xdr:row>93</xdr:row>
      <xdr:rowOff>45686</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8750300" y="15834886"/>
          <a:ext cx="889000" cy="155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31398</xdr:rowOff>
    </xdr:from>
    <xdr:to>
      <xdr:col>50</xdr:col>
      <xdr:colOff>165100</xdr:colOff>
      <xdr:row>96</xdr:row>
      <xdr:rowOff>132998</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490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124125</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583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92</xdr:row>
      <xdr:rowOff>61486</xdr:rowOff>
    </xdr:from>
    <xdr:to>
      <xdr:col>45</xdr:col>
      <xdr:colOff>177800</xdr:colOff>
      <xdr:row>92</xdr:row>
      <xdr:rowOff>87077</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7861300" y="15834886"/>
          <a:ext cx="889000" cy="2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57020</xdr:rowOff>
    </xdr:from>
    <xdr:to>
      <xdr:col>46</xdr:col>
      <xdr:colOff>38100</xdr:colOff>
      <xdr:row>96</xdr:row>
      <xdr:rowOff>158620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5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149747</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608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87077</xdr:rowOff>
    </xdr:from>
    <xdr:to>
      <xdr:col>41</xdr:col>
      <xdr:colOff>50800</xdr:colOff>
      <xdr:row>92</xdr:row>
      <xdr:rowOff>160246</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6972300" y="15860477"/>
          <a:ext cx="889000" cy="73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53394</xdr:rowOff>
    </xdr:from>
    <xdr:to>
      <xdr:col>41</xdr:col>
      <xdr:colOff>101600</xdr:colOff>
      <xdr:row>96</xdr:row>
      <xdr:rowOff>154994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146121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60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73644</xdr:rowOff>
    </xdr:from>
    <xdr:to>
      <xdr:col>36</xdr:col>
      <xdr:colOff>165100</xdr:colOff>
      <xdr:row>97</xdr:row>
      <xdr:rowOff>3794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166371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625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91</xdr:row>
      <xdr:rowOff>75797</xdr:rowOff>
    </xdr:from>
    <xdr:to>
      <xdr:col>55</xdr:col>
      <xdr:colOff>50800</xdr:colOff>
      <xdr:row>92</xdr:row>
      <xdr:rowOff>5947</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567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162174</xdr:rowOff>
    </xdr:from>
    <xdr:ext cx="599010"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5592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166336</xdr:rowOff>
    </xdr:from>
    <xdr:to>
      <xdr:col>50</xdr:col>
      <xdr:colOff>165100</xdr:colOff>
      <xdr:row>93</xdr:row>
      <xdr:rowOff>96486</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5939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91</xdr:row>
      <xdr:rowOff>113013</xdr:rowOff>
    </xdr:from>
    <xdr:ext cx="59901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39795" y="15714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92</xdr:row>
      <xdr:rowOff>10686</xdr:rowOff>
    </xdr:from>
    <xdr:to>
      <xdr:col>46</xdr:col>
      <xdr:colOff>38100</xdr:colOff>
      <xdr:row>92</xdr:row>
      <xdr:rowOff>112286</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5784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90</xdr:row>
      <xdr:rowOff>128813</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50795" y="15559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92</xdr:row>
      <xdr:rowOff>36277</xdr:rowOff>
    </xdr:from>
    <xdr:to>
      <xdr:col>41</xdr:col>
      <xdr:colOff>101600</xdr:colOff>
      <xdr:row>92</xdr:row>
      <xdr:rowOff>137877</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580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90</xdr:row>
      <xdr:rowOff>154404</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61795" y="15584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109446</xdr:rowOff>
    </xdr:from>
    <xdr:to>
      <xdr:col>36</xdr:col>
      <xdr:colOff>165100</xdr:colOff>
      <xdr:row>93</xdr:row>
      <xdr:rowOff>39596</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588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91</xdr:row>
      <xdr:rowOff>56123</xdr:rowOff>
    </xdr:from>
    <xdr:ext cx="59901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672795" y="15658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55837</xdr:rowOff>
    </xdr:from>
    <xdr:to>
      <xdr:col>85</xdr:col>
      <xdr:colOff>126364</xdr:colOff>
      <xdr:row>38</xdr:row>
      <xdr:rowOff>56707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70787"/>
          <a:ext cx="1269" cy="1201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60534</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7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56707</xdr:rowOff>
    </xdr:from>
    <xdr:to>
      <xdr:col>86</xdr:col>
      <xdr:colOff>25400</xdr:colOff>
      <xdr:row>38</xdr:row>
      <xdr:rowOff>56707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7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2514</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146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129,954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55837</xdr:rowOff>
    </xdr:from>
    <xdr:to>
      <xdr:col>86</xdr:col>
      <xdr:colOff>25400</xdr:colOff>
      <xdr:row>31</xdr:row>
      <xdr:rowOff>55837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7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156246</xdr:rowOff>
    </xdr:from>
    <xdr:to>
      <xdr:col>85</xdr:col>
      <xdr:colOff>127000</xdr:colOff>
      <xdr:row>35</xdr:row>
      <xdr:rowOff>136075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5985546"/>
          <a:ext cx="838200" cy="151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75099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247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96672</xdr:rowOff>
    </xdr:from>
    <xdr:to>
      <xdr:col>85</xdr:col>
      <xdr:colOff>177800</xdr:colOff>
      <xdr:row>37</xdr:row>
      <xdr:rowOff>26822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156246</xdr:rowOff>
    </xdr:from>
    <xdr:to>
      <xdr:col>81</xdr:col>
      <xdr:colOff>50800</xdr:colOff>
      <xdr:row>35</xdr:row>
      <xdr:rowOff>40607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5985546"/>
          <a:ext cx="889000" cy="55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132378</xdr:rowOff>
    </xdr:from>
    <xdr:to>
      <xdr:col>81</xdr:col>
      <xdr:colOff>101600</xdr:colOff>
      <xdr:row>37</xdr:row>
      <xdr:rowOff>62528</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04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53655</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39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40607</xdr:rowOff>
    </xdr:from>
    <xdr:to>
      <xdr:col>76</xdr:col>
      <xdr:colOff>114300</xdr:colOff>
      <xdr:row>36</xdr:row>
      <xdr:rowOff>67669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703300" y="6041357"/>
          <a:ext cx="889000" cy="198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141293</xdr:rowOff>
    </xdr:from>
    <xdr:to>
      <xdr:col>76</xdr:col>
      <xdr:colOff>165100</xdr:colOff>
      <xdr:row>37</xdr:row>
      <xdr:rowOff>71443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62570</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40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15418</xdr:rowOff>
    </xdr:from>
    <xdr:to>
      <xdr:col>71</xdr:col>
      <xdr:colOff>177800</xdr:colOff>
      <xdr:row>36</xdr:row>
      <xdr:rowOff>67669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187618"/>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149838</xdr:rowOff>
    </xdr:from>
    <xdr:to>
      <xdr:col>72</xdr:col>
      <xdr:colOff>38100</xdr:colOff>
      <xdr:row>37</xdr:row>
      <xdr:rowOff>79988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71115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414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136198</xdr:rowOff>
    </xdr:from>
    <xdr:to>
      <xdr:col>67</xdr:col>
      <xdr:colOff>101600</xdr:colOff>
      <xdr:row>37</xdr:row>
      <xdr:rowOff>66348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308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57475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40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85275</xdr:rowOff>
    </xdr:from>
    <xdr:to>
      <xdr:col>85</xdr:col>
      <xdr:colOff>177800</xdr:colOff>
      <xdr:row>36</xdr:row>
      <xdr:rowOff>15425</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08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108152</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593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105446</xdr:rowOff>
    </xdr:from>
    <xdr:to>
      <xdr:col>81</xdr:col>
      <xdr:colOff>101600</xdr:colOff>
      <xdr:row>35</xdr:row>
      <xdr:rowOff>35596</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593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52123</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5709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161257</xdr:rowOff>
    </xdr:from>
    <xdr:to>
      <xdr:col>76</xdr:col>
      <xdr:colOff>165100</xdr:colOff>
      <xdr:row>35</xdr:row>
      <xdr:rowOff>91407</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599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107934</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576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16869</xdr:rowOff>
    </xdr:from>
    <xdr:to>
      <xdr:col>72</xdr:col>
      <xdr:colOff>38100</xdr:colOff>
      <xdr:row>36</xdr:row>
      <xdr:rowOff>118469</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189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134996</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5964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136068</xdr:rowOff>
    </xdr:from>
    <xdr:to>
      <xdr:col>67</xdr:col>
      <xdr:colOff>101600</xdr:colOff>
      <xdr:row>36</xdr:row>
      <xdr:rowOff>66218</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136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82745</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5912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170884</xdr:rowOff>
    </xdr:from>
    <xdr:to>
      <xdr:col>85</xdr:col>
      <xdr:colOff>126364</xdr:colOff>
      <xdr:row>58</xdr:row>
      <xdr:rowOff>128329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571934"/>
          <a:ext cx="1269" cy="1500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132156</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1007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128329</xdr:rowOff>
    </xdr:from>
    <xdr:to>
      <xdr:col>86</xdr:col>
      <xdr:colOff>25400</xdr:colOff>
      <xdr:row>58</xdr:row>
      <xdr:rowOff>128329</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10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117561</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47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170884</xdr:rowOff>
    </xdr:from>
    <xdr:to>
      <xdr:col>86</xdr:col>
      <xdr:colOff>25400</xdr:colOff>
      <xdr:row>49</xdr:row>
      <xdr:rowOff>170884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57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5211</xdr:rowOff>
    </xdr:from>
    <xdr:to>
      <xdr:col>85</xdr:col>
      <xdr:colOff>127000</xdr:colOff>
      <xdr:row>58</xdr:row>
      <xdr:rowOff>65627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5481300" y="9949311"/>
          <a:ext cx="8382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79581</xdr:rowOff>
    </xdr:from>
    <xdr:ext cx="599010"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6807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56704</xdr:rowOff>
    </xdr:from>
    <xdr:to>
      <xdr:col>85</xdr:col>
      <xdr:colOff>177800</xdr:colOff>
      <xdr:row>57</xdr:row>
      <xdr:rowOff>158304</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82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5211</xdr:rowOff>
    </xdr:from>
    <xdr:to>
      <xdr:col>81</xdr:col>
      <xdr:colOff>50800</xdr:colOff>
      <xdr:row>58</xdr:row>
      <xdr:rowOff>85947</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949311"/>
          <a:ext cx="889000" cy="80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94928</xdr:rowOff>
    </xdr:from>
    <xdr:to>
      <xdr:col>81</xdr:col>
      <xdr:colOff>101600</xdr:colOff>
      <xdr:row>58</xdr:row>
      <xdr:rowOff>25078</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86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41605</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642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77850</xdr:rowOff>
    </xdr:from>
    <xdr:to>
      <xdr:col>76</xdr:col>
      <xdr:colOff>114300</xdr:colOff>
      <xdr:row>58</xdr:row>
      <xdr:rowOff>85947</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3703300" y="10021950"/>
          <a:ext cx="889000" cy="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99575</xdr:rowOff>
    </xdr:from>
    <xdr:to>
      <xdr:col>76</xdr:col>
      <xdr:colOff>165100</xdr:colOff>
      <xdr:row>58</xdr:row>
      <xdr:rowOff>29725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8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46252</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64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77850</xdr:rowOff>
    </xdr:from>
    <xdr:to>
      <xdr:col>71</xdr:col>
      <xdr:colOff>177800</xdr:colOff>
      <xdr:row>58</xdr:row>
      <xdr:rowOff>90077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2814300" y="10021950"/>
          <a:ext cx="889000" cy="1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127393</xdr:rowOff>
    </xdr:from>
    <xdr:to>
      <xdr:col>72</xdr:col>
      <xdr:colOff>38100</xdr:colOff>
      <xdr:row>58</xdr:row>
      <xdr:rowOff>57543</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74070</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675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111032</xdr:rowOff>
    </xdr:from>
    <xdr:to>
      <xdr:col>67</xdr:col>
      <xdr:colOff>101600</xdr:colOff>
      <xdr:row>58</xdr:row>
      <xdr:rowOff>41182</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88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57709</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658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14827</xdr:rowOff>
    </xdr:from>
    <xdr:to>
      <xdr:col>85</xdr:col>
      <xdr:colOff>177800</xdr:colOff>
      <xdr:row>58</xdr:row>
      <xdr:rowOff>116427</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95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101204</xdr:rowOff>
    </xdr:from>
    <xdr:ext cx="534377"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873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125861</xdr:rowOff>
    </xdr:from>
    <xdr:to>
      <xdr:col>81</xdr:col>
      <xdr:colOff>101600</xdr:colOff>
      <xdr:row>58</xdr:row>
      <xdr:rowOff>56011</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89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47138</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999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35147</xdr:rowOff>
    </xdr:from>
    <xdr:to>
      <xdr:col>76</xdr:col>
      <xdr:colOff>165100</xdr:colOff>
      <xdr:row>58</xdr:row>
      <xdr:rowOff>136747</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979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127874</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1007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27050</xdr:rowOff>
    </xdr:from>
    <xdr:to>
      <xdr:col>72</xdr:col>
      <xdr:colOff>38100</xdr:colOff>
      <xdr:row>58</xdr:row>
      <xdr:rowOff>128650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97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119777</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10063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39277</xdr:rowOff>
    </xdr:from>
    <xdr:to>
      <xdr:col>67</xdr:col>
      <xdr:colOff>101600</xdr:colOff>
      <xdr:row>58</xdr:row>
      <xdr:rowOff>140877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983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132004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1007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108386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81336"/>
          <a:ext cx="1269" cy="1231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55063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05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269,349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108386</xdr:rowOff>
    </xdr:from>
    <xdr:to>
      <xdr:col>86</xdr:col>
      <xdr:colOff>25400</xdr:colOff>
      <xdr:row>71</xdr:row>
      <xdr:rowOff>108386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8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125760</xdr:rowOff>
    </xdr:from>
    <xdr:to>
      <xdr:col>85</xdr:col>
      <xdr:colOff>127000</xdr:colOff>
      <xdr:row>78</xdr:row>
      <xdr:rowOff>138863</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5481300" y="13498860"/>
          <a:ext cx="838200" cy="13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51317</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252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28440</xdr:rowOff>
    </xdr:from>
    <xdr:to>
      <xdr:col>85</xdr:col>
      <xdr:colOff>177800</xdr:colOff>
      <xdr:row>78</xdr:row>
      <xdr:rowOff>130040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0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59790</xdr:rowOff>
    </xdr:from>
    <xdr:to>
      <xdr:col>81</xdr:col>
      <xdr:colOff>50800</xdr:colOff>
      <xdr:row>78</xdr:row>
      <xdr:rowOff>138863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3432890"/>
          <a:ext cx="889000" cy="7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35655</xdr:rowOff>
    </xdr:from>
    <xdr:to>
      <xdr:col>81</xdr:col>
      <xdr:colOff>101600</xdr:colOff>
      <xdr:row>78</xdr:row>
      <xdr:rowOff>137255</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153782</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83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59790</xdr:rowOff>
    </xdr:from>
    <xdr:to>
      <xdr:col>76</xdr:col>
      <xdr:colOff>114300</xdr:colOff>
      <xdr:row>78</xdr:row>
      <xdr:rowOff>97419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3703300" y="13432890"/>
          <a:ext cx="889000" cy="37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50797</xdr:rowOff>
    </xdr:from>
    <xdr:to>
      <xdr:col>76</xdr:col>
      <xdr:colOff>165100</xdr:colOff>
      <xdr:row>78</xdr:row>
      <xdr:rowOff>152397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2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143524</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57428" y="13516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164046</xdr:rowOff>
    </xdr:from>
    <xdr:to>
      <xdr:col>71</xdr:col>
      <xdr:colOff>177800</xdr:colOff>
      <xdr:row>78</xdr:row>
      <xdr:rowOff>97419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365696"/>
          <a:ext cx="889000" cy="104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42782</xdr:rowOff>
    </xdr:from>
    <xdr:to>
      <xdr:col>72</xdr:col>
      <xdr:colOff>38100</xdr:colOff>
      <xdr:row>78</xdr:row>
      <xdr:rowOff>144382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160909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19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28728</xdr:rowOff>
    </xdr:from>
    <xdr:to>
      <xdr:col>67</xdr:col>
      <xdr:colOff>101600</xdr:colOff>
      <xdr:row>78</xdr:row>
      <xdr:rowOff>130328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121455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49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74960</xdr:rowOff>
    </xdr:from>
    <xdr:to>
      <xdr:col>85</xdr:col>
      <xdr:colOff>177800</xdr:colOff>
      <xdr:row>79</xdr:row>
      <xdr:rowOff>5110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4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6867</xdr:rowOff>
    </xdr:from>
    <xdr:ext cx="469744"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37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88063</xdr:rowOff>
    </xdr:from>
    <xdr:to>
      <xdr:col>81</xdr:col>
      <xdr:colOff>101600</xdr:colOff>
      <xdr:row>79</xdr:row>
      <xdr:rowOff>18213</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461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9340</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2017" y="135538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8990</xdr:rowOff>
    </xdr:from>
    <xdr:to>
      <xdr:col>76</xdr:col>
      <xdr:colOff>165100</xdr:colOff>
      <xdr:row>78</xdr:row>
      <xdr:rowOff>110590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38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127117</xdr:rowOff>
    </xdr:from>
    <xdr:ext cx="534377"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25111" y="13157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46619</xdr:rowOff>
    </xdr:from>
    <xdr:to>
      <xdr:col>72</xdr:col>
      <xdr:colOff>38100</xdr:colOff>
      <xdr:row>78</xdr:row>
      <xdr:rowOff>148219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19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139346</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68428" y="1351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113246</xdr:rowOff>
    </xdr:from>
    <xdr:to>
      <xdr:col>67</xdr:col>
      <xdr:colOff>101600</xdr:colOff>
      <xdr:row>78</xdr:row>
      <xdr:rowOff>43396</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31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59923</xdr:rowOff>
    </xdr:from>
    <xdr:ext cx="534377"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47111" y="13090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134446</xdr:rowOff>
    </xdr:from>
    <xdr:to>
      <xdr:col>85</xdr:col>
      <xdr:colOff>126364</xdr:colOff>
      <xdr:row>98</xdr:row>
      <xdr:rowOff>134136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736396"/>
          <a:ext cx="1269" cy="1199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137963</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134136</xdr:rowOff>
    </xdr:from>
    <xdr:to>
      <xdr:col>86</xdr:col>
      <xdr:colOff>25400</xdr:colOff>
      <xdr:row>98</xdr:row>
      <xdr:rowOff>134136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36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81123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11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527,298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134446</xdr:rowOff>
    </xdr:from>
    <xdr:to>
      <xdr:col>86</xdr:col>
      <xdr:colOff>25400</xdr:colOff>
      <xdr:row>91</xdr:row>
      <xdr:rowOff>134446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73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13069</xdr:rowOff>
    </xdr:from>
    <xdr:to>
      <xdr:col>85</xdr:col>
      <xdr:colOff>127000</xdr:colOff>
      <xdr:row>98</xdr:row>
      <xdr:rowOff>24808</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815169"/>
          <a:ext cx="838200" cy="11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70462</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5296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47585</xdr:rowOff>
    </xdr:from>
    <xdr:to>
      <xdr:col>85</xdr:col>
      <xdr:colOff>177800</xdr:colOff>
      <xdr:row>97</xdr:row>
      <xdr:rowOff>149185</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6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13069</xdr:rowOff>
    </xdr:from>
    <xdr:to>
      <xdr:col>81</xdr:col>
      <xdr:colOff>50800</xdr:colOff>
      <xdr:row>98</xdr:row>
      <xdr:rowOff>20704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592300" y="16815169"/>
          <a:ext cx="889000" cy="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56294</xdr:rowOff>
    </xdr:from>
    <xdr:to>
      <xdr:col>81</xdr:col>
      <xdr:colOff>101600</xdr:colOff>
      <xdr:row>97</xdr:row>
      <xdr:rowOff>157894</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68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2971</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20704</xdr:rowOff>
    </xdr:from>
    <xdr:to>
      <xdr:col>76</xdr:col>
      <xdr:colOff>114300</xdr:colOff>
      <xdr:row>98</xdr:row>
      <xdr:rowOff>29835</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822804"/>
          <a:ext cx="889000" cy="9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61080</xdr:rowOff>
    </xdr:from>
    <xdr:to>
      <xdr:col>76</xdr:col>
      <xdr:colOff>165100</xdr:colOff>
      <xdr:row>97</xdr:row>
      <xdr:rowOff>162680</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69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7757</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4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29835</xdr:rowOff>
    </xdr:from>
    <xdr:to>
      <xdr:col>71</xdr:col>
      <xdr:colOff>177800</xdr:colOff>
      <xdr:row>98</xdr:row>
      <xdr:rowOff>34939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831935"/>
          <a:ext cx="889000" cy="5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68486</xdr:rowOff>
    </xdr:from>
    <xdr:to>
      <xdr:col>72</xdr:col>
      <xdr:colOff>38100</xdr:colOff>
      <xdr:row>97</xdr:row>
      <xdr:rowOff>170086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69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15163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47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94411</xdr:rowOff>
    </xdr:from>
    <xdr:to>
      <xdr:col>67</xdr:col>
      <xdr:colOff>101600</xdr:colOff>
      <xdr:row>98</xdr:row>
      <xdr:rowOff>24561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72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41088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50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145458</xdr:rowOff>
    </xdr:from>
    <xdr:to>
      <xdr:col>85</xdr:col>
      <xdr:colOff>177800</xdr:colOff>
      <xdr:row>98</xdr:row>
      <xdr:rowOff>75608</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77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60385</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691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133719</xdr:rowOff>
    </xdr:from>
    <xdr:to>
      <xdr:col>81</xdr:col>
      <xdr:colOff>101600</xdr:colOff>
      <xdr:row>98</xdr:row>
      <xdr:rowOff>63869</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764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54996</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857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141354</xdr:rowOff>
    </xdr:from>
    <xdr:to>
      <xdr:col>76</xdr:col>
      <xdr:colOff>165100</xdr:colOff>
      <xdr:row>98</xdr:row>
      <xdr:rowOff>71504</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772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62631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864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150485</xdr:rowOff>
    </xdr:from>
    <xdr:to>
      <xdr:col>72</xdr:col>
      <xdr:colOff>38100</xdr:colOff>
      <xdr:row>98</xdr:row>
      <xdr:rowOff>80635</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78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71762</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87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155589</xdr:rowOff>
    </xdr:from>
    <xdr:to>
      <xdr:col>67</xdr:col>
      <xdr:colOff>101600</xdr:colOff>
      <xdr:row>98</xdr:row>
      <xdr:rowOff>85739</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78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76866</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878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96266</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239766"/>
          <a:ext cx="1269" cy="149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42943</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01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11,742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96266</xdr:rowOff>
    </xdr:from>
    <xdr:to>
      <xdr:col>116</xdr:col>
      <xdr:colOff>152400</xdr:colOff>
      <xdr:row>30</xdr:row>
      <xdr:rowOff>96266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239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134129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777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111252</xdr:rowOff>
    </xdr:from>
    <xdr:to>
      <xdr:col>116</xdr:col>
      <xdr:colOff>114300</xdr:colOff>
      <xdr:row>39</xdr:row>
      <xdr:rowOff>41402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6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106934</xdr:rowOff>
    </xdr:from>
    <xdr:to>
      <xdr:col>112</xdr:col>
      <xdr:colOff>38100</xdr:colOff>
      <xdr:row>39</xdr:row>
      <xdr:rowOff>37084</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2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53611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3972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121539</xdr:rowOff>
    </xdr:from>
    <xdr:to>
      <xdr:col>107</xdr:col>
      <xdr:colOff>101600</xdr:colOff>
      <xdr:row>39</xdr:row>
      <xdr:rowOff>51689</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36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68216</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118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81153</xdr:rowOff>
    </xdr:from>
    <xdr:to>
      <xdr:col>102</xdr:col>
      <xdr:colOff>165100</xdr:colOff>
      <xdr:row>39</xdr:row>
      <xdr:rowOff>11303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59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27830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3714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123444</xdr:rowOff>
    </xdr:from>
    <xdr:to>
      <xdr:col>98</xdr:col>
      <xdr:colOff>38100</xdr:colOff>
      <xdr:row>39</xdr:row>
      <xdr:rowOff>53594</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70121</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13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89679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47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目的別の歳出を類似団体と比較したとき、最も特徴的なのは</a:t>
          </a:r>
          <a:r>
            <a:rPr kumimoji="1" lang="ja-JP" altLang="ja-JP" sz="1100">
              <a:solidFill>
                <a:schemeClr val="dk1"/>
              </a:solidFill>
              <a:effectLst/>
              <a:latin typeface="+mn-lt"/>
              <a:ea typeface="+mn-ea"/>
              <a:cs typeface="+mn-cs"/>
            </a:rPr>
            <a:t>土木費</a:t>
          </a:r>
          <a:r>
            <a:rPr kumimoji="1" lang="ja-JP" altLang="en-US" sz="1100">
              <a:solidFill>
                <a:schemeClr val="dk1"/>
              </a:solidFill>
              <a:effectLst/>
              <a:latin typeface="+mn-lt"/>
              <a:ea typeface="+mn-ea"/>
              <a:cs typeface="+mn-cs"/>
            </a:rPr>
            <a:t>であり、</a:t>
          </a:r>
          <a:r>
            <a:rPr kumimoji="1" lang="ja-JP" altLang="ja-JP" sz="1100">
              <a:solidFill>
                <a:schemeClr val="dk1"/>
              </a:solidFill>
              <a:effectLst/>
              <a:latin typeface="+mn-lt"/>
              <a:ea typeface="+mn-ea"/>
              <a:cs typeface="+mn-cs"/>
            </a:rPr>
            <a:t>常に高い水準で推移しています</a:t>
          </a:r>
          <a:r>
            <a:rPr kumimoji="1" lang="ja-JP" altLang="en-US" sz="1100">
              <a:solidFill>
                <a:schemeClr val="dk1"/>
              </a:solidFill>
              <a:effectLst/>
              <a:latin typeface="+mn-lt"/>
              <a:ea typeface="+mn-ea"/>
              <a:cs typeface="+mn-cs"/>
            </a:rPr>
            <a:t>。しかし、</a:t>
          </a:r>
          <a:r>
            <a:rPr kumimoji="1" lang="ja-JP" altLang="ja-JP" sz="1100">
              <a:solidFill>
                <a:schemeClr val="dk1"/>
              </a:solidFill>
              <a:effectLst/>
              <a:latin typeface="+mn-lt"/>
              <a:ea typeface="+mn-ea"/>
              <a:cs typeface="+mn-cs"/>
            </a:rPr>
            <a:t>これは</a:t>
          </a:r>
          <a:r>
            <a:rPr kumimoji="1" lang="ja-JP" altLang="en-US" sz="1100">
              <a:solidFill>
                <a:schemeClr val="dk1"/>
              </a:solidFill>
              <a:effectLst/>
              <a:latin typeface="+mn-lt"/>
              <a:ea typeface="+mn-ea"/>
              <a:cs typeface="+mn-cs"/>
            </a:rPr>
            <a:t>湯沢町がいわゆる</a:t>
          </a:r>
          <a:r>
            <a:rPr kumimoji="1" lang="ja-JP" altLang="ja-JP" sz="1100">
              <a:solidFill>
                <a:schemeClr val="dk1"/>
              </a:solidFill>
              <a:effectLst/>
              <a:latin typeface="+mn-lt"/>
              <a:ea typeface="+mn-ea"/>
              <a:cs typeface="+mn-cs"/>
            </a:rPr>
            <a:t>豪雪地帯であ</a:t>
          </a:r>
          <a:r>
            <a:rPr kumimoji="1" lang="ja-JP" altLang="en-US" sz="1100">
              <a:solidFill>
                <a:schemeClr val="dk1"/>
              </a:solidFill>
              <a:effectLst/>
              <a:latin typeface="+mn-lt"/>
              <a:ea typeface="+mn-ea"/>
              <a:cs typeface="+mn-cs"/>
            </a:rPr>
            <a:t>り</a:t>
          </a:r>
          <a:r>
            <a:rPr kumimoji="1" lang="ja-JP" altLang="ja-JP" sz="1100">
              <a:solidFill>
                <a:schemeClr val="dk1"/>
              </a:solidFill>
              <a:effectLst/>
              <a:latin typeface="+mn-lt"/>
              <a:ea typeface="+mn-ea"/>
              <a:cs typeface="+mn-cs"/>
            </a:rPr>
            <a:t>、除排雪に要する委託費や、消雪パイプ等の消雪設備の整備費用、除雪機械の購入などの費用が含まれるためであると考えられ、類似団体と比較することが難しいものとなっています。</a:t>
          </a:r>
          <a:r>
            <a:rPr kumimoji="1" lang="ja-JP" altLang="en-US" sz="1100">
              <a:solidFill>
                <a:schemeClr val="dk1"/>
              </a:solidFill>
              <a:effectLst/>
              <a:latin typeface="+mn-lt"/>
              <a:ea typeface="+mn-ea"/>
              <a:cs typeface="+mn-cs"/>
            </a:rPr>
            <a:t>ただし、令和６年度の土木費が近年のうちでも特に高い水準にあるのは、都市構造再編集中支援事業（主水公園の整備等）によるものであり、除排雪関連経費以外の構成要素にも目を向け、自治体規模に対し過大とならないよう注視していく必要があります。</a:t>
          </a:r>
          <a:r>
            <a:rPr kumimoji="1" lang="ja-JP" altLang="ja-JP" sz="1100">
              <a:solidFill>
                <a:schemeClr val="dk1"/>
              </a:solidFill>
              <a:effectLst/>
              <a:latin typeface="+mn-lt"/>
              <a:ea typeface="+mn-ea"/>
              <a:cs typeface="+mn-cs"/>
            </a:rPr>
            <a:t>公債費については、現状では類似団体を下回る水準で推移していますが、</a:t>
          </a:r>
          <a:r>
            <a:rPr kumimoji="1" lang="ja-JP" altLang="en-US" sz="1100">
              <a:solidFill>
                <a:schemeClr val="dk1"/>
              </a:solidFill>
              <a:effectLst/>
              <a:latin typeface="+mn-lt"/>
              <a:ea typeface="+mn-ea"/>
              <a:cs typeface="+mn-cs"/>
            </a:rPr>
            <a:t>金額の大きい土木費のうち起債により財源を賄っている部分が一定の割合を占めているため、</a:t>
          </a:r>
          <a:r>
            <a:rPr kumimoji="1" lang="ja-JP" altLang="ja-JP" sz="1100">
              <a:solidFill>
                <a:schemeClr val="dk1"/>
              </a:solidFill>
              <a:effectLst/>
              <a:latin typeface="+mn-lt"/>
              <a:ea typeface="+mn-ea"/>
              <a:cs typeface="+mn-cs"/>
            </a:rPr>
            <a:t>将来</a:t>
          </a:r>
          <a:r>
            <a:rPr kumimoji="1" lang="ja-JP" altLang="en-US" sz="1100">
              <a:solidFill>
                <a:schemeClr val="dk1"/>
              </a:solidFill>
              <a:effectLst/>
              <a:latin typeface="+mn-lt"/>
              <a:ea typeface="+mn-ea"/>
              <a:cs typeface="+mn-cs"/>
            </a:rPr>
            <a:t>的に増加していくことが予想されます。</a:t>
          </a:r>
          <a:r>
            <a:rPr kumimoji="1" lang="ja-JP" altLang="ja-JP" sz="1100">
              <a:solidFill>
                <a:schemeClr val="dk1"/>
              </a:solidFill>
              <a:effectLst/>
              <a:latin typeface="+mn-lt"/>
              <a:ea typeface="+mn-ea"/>
              <a:cs typeface="+mn-cs"/>
            </a:rPr>
            <a:t>公債費</a:t>
          </a:r>
          <a:r>
            <a:rPr kumimoji="1" lang="ja-JP" altLang="en-US" sz="1100">
              <a:solidFill>
                <a:schemeClr val="dk1"/>
              </a:solidFill>
              <a:effectLst/>
              <a:latin typeface="+mn-lt"/>
              <a:ea typeface="+mn-ea"/>
              <a:cs typeface="+mn-cs"/>
            </a:rPr>
            <a:t>の動向を注視し、世代間で不公平が生じないよう、適切に</a:t>
          </a:r>
          <a:r>
            <a:rPr kumimoji="1" lang="ja-JP" altLang="ja-JP" sz="1100">
              <a:solidFill>
                <a:schemeClr val="dk1"/>
              </a:solidFill>
              <a:effectLst/>
              <a:latin typeface="+mn-lt"/>
              <a:ea typeface="+mn-ea"/>
              <a:cs typeface="+mn-cs"/>
            </a:rPr>
            <a:t>基金</a:t>
          </a:r>
          <a:r>
            <a:rPr kumimoji="1" lang="ja-JP" altLang="en-US" sz="1100">
              <a:solidFill>
                <a:schemeClr val="dk1"/>
              </a:solidFill>
              <a:effectLst/>
              <a:latin typeface="+mn-lt"/>
              <a:ea typeface="+mn-ea"/>
              <a:cs typeface="+mn-cs"/>
            </a:rPr>
            <a:t>積立を行いながら長期的な収支の均衡に</a:t>
          </a:r>
          <a:r>
            <a:rPr kumimoji="1" lang="ja-JP" altLang="ja-JP" sz="1100">
              <a:solidFill>
                <a:schemeClr val="dk1"/>
              </a:solidFill>
              <a:effectLst/>
              <a:latin typeface="+mn-lt"/>
              <a:ea typeface="+mn-ea"/>
              <a:cs typeface="+mn-cs"/>
            </a:rPr>
            <a:t>取り組む必要があります。</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新潟県湯沢町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実質収支と財政調整基金残高の合計額</a:t>
          </a:r>
          <a:r>
            <a:rPr kumimoji="1" lang="ja-JP" altLang="en-US" sz="1100">
              <a:solidFill>
                <a:schemeClr val="dk1"/>
              </a:solidFill>
              <a:effectLst/>
              <a:latin typeface="+mn-lt"/>
              <a:ea typeface="+mn-ea"/>
              <a:cs typeface="+mn-cs"/>
            </a:rPr>
            <a:t>は常に</a:t>
          </a:r>
          <a:r>
            <a:rPr kumimoji="1" lang="ja-JP" altLang="ja-JP" sz="1100">
              <a:solidFill>
                <a:schemeClr val="dk1"/>
              </a:solidFill>
              <a:effectLst/>
              <a:latin typeface="+mn-lt"/>
              <a:ea typeface="+mn-ea"/>
              <a:cs typeface="+mn-cs"/>
            </a:rPr>
            <a:t>標準財政規模の</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％を上回っており、ある程度の余力を維持できている評価できます</a:t>
          </a:r>
          <a:r>
            <a:rPr kumimoji="1" lang="ja-JP" altLang="en-US" sz="1100">
              <a:solidFill>
                <a:schemeClr val="dk1"/>
              </a:solidFill>
              <a:effectLst/>
              <a:latin typeface="+mn-lt"/>
              <a:ea typeface="+mn-ea"/>
              <a:cs typeface="+mn-cs"/>
            </a:rPr>
            <a:t>。しかし、</a:t>
          </a:r>
          <a:r>
            <a:rPr kumimoji="1" lang="ja-JP" altLang="ja-JP" sz="1100">
              <a:solidFill>
                <a:schemeClr val="dk1"/>
              </a:solidFill>
              <a:effectLst/>
              <a:latin typeface="+mn-lt"/>
              <a:ea typeface="+mn-ea"/>
              <a:cs typeface="+mn-cs"/>
            </a:rPr>
            <a:t>実質単年度収支は</a:t>
          </a:r>
          <a:r>
            <a:rPr kumimoji="1" lang="ja-JP" altLang="en-US" sz="1100">
              <a:solidFill>
                <a:schemeClr val="dk1"/>
              </a:solidFill>
              <a:effectLst/>
              <a:latin typeface="+mn-lt"/>
              <a:ea typeface="+mn-ea"/>
              <a:cs typeface="+mn-cs"/>
            </a:rPr>
            <a:t>３カ年度連続でマイナスの値をとっており、収支の改善を図る必要があります。また、実質単年度収支では計れない将来負担（</a:t>
          </a:r>
          <a:r>
            <a:rPr kumimoji="1" lang="ja-JP" altLang="ja-JP" sz="1100">
              <a:solidFill>
                <a:schemeClr val="dk1"/>
              </a:solidFill>
              <a:effectLst/>
              <a:latin typeface="+mn-lt"/>
              <a:ea typeface="+mn-ea"/>
              <a:cs typeface="+mn-cs"/>
            </a:rPr>
            <a:t>町債残高の増加等</a:t>
          </a:r>
          <a:r>
            <a:rPr kumimoji="1" lang="ja-JP" altLang="en-US" sz="1100">
              <a:solidFill>
                <a:schemeClr val="dk1"/>
              </a:solidFill>
              <a:effectLst/>
              <a:latin typeface="+mn-lt"/>
              <a:ea typeface="+mn-ea"/>
              <a:cs typeface="+mn-cs"/>
            </a:rPr>
            <a:t>）に備えるためには、毎年の収支を改善し、基金への積立を行う必要です。そのためには、歳出の増大を抑制し、ふるさと納税による増収分の一部を積み立てるなどの対策が必要です。</a:t>
          </a:r>
          <a:endParaRPr kumimoji="1" lang="en-US" altLang="ja-JP" sz="11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新潟県湯沢町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病院事業会計について黒字を達成できているのは、実態として一般会計補助金に支えられているためです。これまでは、減価償却費などの現金を伴わない支出に対しても一般会計が補助しており、また繰出基準外の町債の償還についてもすべて一般会計から支出してきました。そのため、病院事業会計内には留保資金が蓄えられている状況であり、このバランスについては再検討する必要があります。一般会計においては、今後ますます</a:t>
          </a:r>
          <a:r>
            <a:rPr kumimoji="1" lang="ja-JP" altLang="en-US" sz="1100">
              <a:solidFill>
                <a:schemeClr val="dk1"/>
              </a:solidFill>
              <a:effectLst/>
              <a:latin typeface="+mn-lt"/>
              <a:ea typeface="+mn-ea"/>
              <a:cs typeface="+mn-cs"/>
            </a:rPr>
            <a:t>実質単年度収支のバランス</a:t>
          </a:r>
          <a:r>
            <a:rPr kumimoji="1" lang="ja-JP" altLang="ja-JP" sz="1100">
              <a:solidFill>
                <a:schemeClr val="dk1"/>
              </a:solidFill>
              <a:effectLst/>
              <a:latin typeface="+mn-lt"/>
              <a:ea typeface="+mn-ea"/>
              <a:cs typeface="+mn-cs"/>
            </a:rPr>
            <a:t>を保つのが難しくなることが想定されており、病院事業会計の負担</a:t>
          </a:r>
          <a:r>
            <a:rPr kumimoji="1" lang="ja-JP" altLang="en-US" sz="1100">
              <a:solidFill>
                <a:schemeClr val="dk1"/>
              </a:solidFill>
              <a:effectLst/>
              <a:latin typeface="+mn-lt"/>
              <a:ea typeface="+mn-ea"/>
              <a:cs typeface="+mn-cs"/>
            </a:rPr>
            <a:t>については一般会計の立場からも適切に評価</a:t>
          </a:r>
          <a:r>
            <a:rPr kumimoji="1" lang="ja-JP" altLang="ja-JP" sz="1100">
              <a:solidFill>
                <a:schemeClr val="dk1"/>
              </a:solidFill>
              <a:effectLst/>
              <a:latin typeface="+mn-lt"/>
              <a:ea typeface="+mn-ea"/>
              <a:cs typeface="+mn-cs"/>
            </a:rPr>
            <a:t>する必要があります。長期的な病院事業の維持可能性について検討する必要があるとともに、今後も病院事業</a:t>
          </a:r>
          <a:r>
            <a:rPr kumimoji="1" lang="ja-JP" altLang="en-US" sz="1100">
              <a:solidFill>
                <a:schemeClr val="dk1"/>
              </a:solidFill>
              <a:effectLst/>
              <a:latin typeface="+mn-lt"/>
              <a:ea typeface="+mn-ea"/>
              <a:cs typeface="+mn-cs"/>
            </a:rPr>
            <a:t>を支えていくためには</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病院事業会計のみならず</a:t>
          </a:r>
          <a:r>
            <a:rPr kumimoji="1" lang="ja-JP" altLang="ja-JP" sz="1100">
              <a:solidFill>
                <a:schemeClr val="dk1"/>
              </a:solidFill>
              <a:effectLst/>
              <a:latin typeface="+mn-lt"/>
              <a:ea typeface="+mn-ea"/>
              <a:cs typeface="+mn-cs"/>
            </a:rPr>
            <a:t>一般会計の収支改善</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必要</a:t>
          </a:r>
          <a:r>
            <a:rPr kumimoji="1" lang="ja-JP" altLang="en-US" sz="1100">
              <a:solidFill>
                <a:schemeClr val="dk1"/>
              </a:solidFill>
              <a:effectLst/>
              <a:latin typeface="+mn-lt"/>
              <a:ea typeface="+mn-ea"/>
              <a:cs typeface="+mn-cs"/>
            </a:rPr>
            <a:t>になり</a:t>
          </a:r>
          <a:r>
            <a:rPr kumimoji="1" lang="ja-JP" altLang="ja-JP" sz="1100">
              <a:solidFill>
                <a:schemeClr val="dk1"/>
              </a:solidFill>
              <a:effectLst/>
              <a:latin typeface="+mn-lt"/>
              <a:ea typeface="+mn-ea"/>
              <a:cs typeface="+mn-cs"/>
            </a:rPr>
            <a:t>ます。そのためには公共施設の見直しや、</a:t>
          </a:r>
          <a:r>
            <a:rPr kumimoji="1" lang="ja-JP" altLang="en-US" sz="1100">
              <a:solidFill>
                <a:schemeClr val="dk1"/>
              </a:solidFill>
              <a:effectLst/>
              <a:latin typeface="+mn-lt"/>
              <a:ea typeface="+mn-ea"/>
              <a:cs typeface="+mn-cs"/>
            </a:rPr>
            <a:t>継続事業の再編</a:t>
          </a:r>
          <a:r>
            <a:rPr kumimoji="1" lang="ja-JP" altLang="ja-JP" sz="1100">
              <a:solidFill>
                <a:schemeClr val="dk1"/>
              </a:solidFill>
              <a:effectLst/>
              <a:latin typeface="+mn-lt"/>
              <a:ea typeface="+mn-ea"/>
              <a:cs typeface="+mn-cs"/>
            </a:rPr>
            <a:t>などの歳出抑制に取り組む必要があります。</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election activeCell="Z27" sqref="Z27:AG27"/>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9906430</v>
      </c>
      <c r="BO4" s="449"/>
      <c r="BP4" s="449"/>
      <c r="BQ4" s="449"/>
      <c r="BR4" s="449"/>
      <c r="BS4" s="449"/>
      <c r="BT4" s="449"/>
      <c r="BU4" s="450"/>
      <c r="BV4" s="448">
        <v>9469022</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12.1</v>
      </c>
      <c r="CU4" s="589"/>
      <c r="CV4" s="589"/>
      <c r="CW4" s="589"/>
      <c r="CX4" s="589"/>
      <c r="CY4" s="589"/>
      <c r="CZ4" s="589"/>
      <c r="DA4" s="590"/>
      <c r="DB4" s="588">
        <v>15.3</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9133007</v>
      </c>
      <c r="BO5" s="420"/>
      <c r="BP5" s="420"/>
      <c r="BQ5" s="420"/>
      <c r="BR5" s="420"/>
      <c r="BS5" s="420"/>
      <c r="BT5" s="420"/>
      <c r="BU5" s="421"/>
      <c r="BV5" s="419">
        <v>8509827</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94.1</v>
      </c>
      <c r="CU5" s="417"/>
      <c r="CV5" s="417"/>
      <c r="CW5" s="417"/>
      <c r="CX5" s="417"/>
      <c r="CY5" s="417"/>
      <c r="CZ5" s="417"/>
      <c r="DA5" s="418"/>
      <c r="DB5" s="416">
        <v>94.9</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773423</v>
      </c>
      <c r="BO6" s="420"/>
      <c r="BP6" s="420"/>
      <c r="BQ6" s="420"/>
      <c r="BR6" s="420"/>
      <c r="BS6" s="420"/>
      <c r="BT6" s="420"/>
      <c r="BU6" s="421"/>
      <c r="BV6" s="419">
        <v>959195</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94.4</v>
      </c>
      <c r="CU6" s="563"/>
      <c r="CV6" s="563"/>
      <c r="CW6" s="563"/>
      <c r="CX6" s="563"/>
      <c r="CY6" s="563"/>
      <c r="CZ6" s="563"/>
      <c r="DA6" s="564"/>
      <c r="DB6" s="562">
        <v>95.5</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248659</v>
      </c>
      <c r="BO7" s="420"/>
      <c r="BP7" s="420"/>
      <c r="BQ7" s="420"/>
      <c r="BR7" s="420"/>
      <c r="BS7" s="420"/>
      <c r="BT7" s="420"/>
      <c r="BU7" s="421"/>
      <c r="BV7" s="419">
        <v>312745</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4347948</v>
      </c>
      <c r="CU7" s="420"/>
      <c r="CV7" s="420"/>
      <c r="CW7" s="420"/>
      <c r="CX7" s="420"/>
      <c r="CY7" s="420"/>
      <c r="CZ7" s="420"/>
      <c r="DA7" s="421"/>
      <c r="DB7" s="419">
        <v>4233071</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524764</v>
      </c>
      <c r="BO8" s="420"/>
      <c r="BP8" s="420"/>
      <c r="BQ8" s="420"/>
      <c r="BR8" s="420"/>
      <c r="BS8" s="420"/>
      <c r="BT8" s="420"/>
      <c r="BU8" s="421"/>
      <c r="BV8" s="419">
        <v>646450</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0.9</v>
      </c>
      <c r="CU8" s="523"/>
      <c r="CV8" s="523"/>
      <c r="CW8" s="523"/>
      <c r="CX8" s="523"/>
      <c r="CY8" s="523"/>
      <c r="CZ8" s="523"/>
      <c r="DA8" s="524"/>
      <c r="DB8" s="522">
        <v>0.9</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7767</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-121686</v>
      </c>
      <c r="BO9" s="420"/>
      <c r="BP9" s="420"/>
      <c r="BQ9" s="420"/>
      <c r="BR9" s="420"/>
      <c r="BS9" s="420"/>
      <c r="BT9" s="420"/>
      <c r="BU9" s="421"/>
      <c r="BV9" s="419">
        <v>116241</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6.1</v>
      </c>
      <c r="CU9" s="417"/>
      <c r="CV9" s="417"/>
      <c r="CW9" s="417"/>
      <c r="CX9" s="417"/>
      <c r="CY9" s="417"/>
      <c r="CZ9" s="417"/>
      <c r="DA9" s="418"/>
      <c r="DB9" s="416">
        <v>6.7</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8046</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34528</v>
      </c>
      <c r="BO10" s="420"/>
      <c r="BP10" s="420"/>
      <c r="BQ10" s="420"/>
      <c r="BR10" s="420"/>
      <c r="BS10" s="420"/>
      <c r="BT10" s="420"/>
      <c r="BU10" s="421"/>
      <c r="BV10" s="419">
        <v>1158</v>
      </c>
      <c r="BW10" s="420"/>
      <c r="BX10" s="420"/>
      <c r="BY10" s="420"/>
      <c r="BZ10" s="420"/>
      <c r="CA10" s="420"/>
      <c r="CB10" s="420"/>
      <c r="CC10" s="421"/>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119</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8268</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140068</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7585</v>
      </c>
      <c r="S13" s="507"/>
      <c r="T13" s="507"/>
      <c r="U13" s="507"/>
      <c r="V13" s="508"/>
      <c r="W13" s="509" t="s">
        <v>131</v>
      </c>
      <c r="X13" s="405"/>
      <c r="Y13" s="405"/>
      <c r="Z13" s="405"/>
      <c r="AA13" s="405"/>
      <c r="AB13" s="406"/>
      <c r="AC13" s="372">
        <v>123</v>
      </c>
      <c r="AD13" s="373"/>
      <c r="AE13" s="373"/>
      <c r="AF13" s="373"/>
      <c r="AG13" s="374"/>
      <c r="AH13" s="372">
        <v>153</v>
      </c>
      <c r="AI13" s="373"/>
      <c r="AJ13" s="373"/>
      <c r="AK13" s="373"/>
      <c r="AL13" s="432"/>
      <c r="AM13" s="476" t="s">
        <v>132</v>
      </c>
      <c r="AN13" s="376"/>
      <c r="AO13" s="376"/>
      <c r="AP13" s="376"/>
      <c r="AQ13" s="376"/>
      <c r="AR13" s="376"/>
      <c r="AS13" s="376"/>
      <c r="AT13" s="377"/>
      <c r="AU13" s="477" t="s">
        <v>119</v>
      </c>
      <c r="AV13" s="478"/>
      <c r="AW13" s="478"/>
      <c r="AX13" s="478"/>
      <c r="AY13" s="433" t="s">
        <v>133</v>
      </c>
      <c r="AZ13" s="434"/>
      <c r="BA13" s="434"/>
      <c r="BB13" s="434"/>
      <c r="BC13" s="434"/>
      <c r="BD13" s="434"/>
      <c r="BE13" s="434"/>
      <c r="BF13" s="434"/>
      <c r="BG13" s="434"/>
      <c r="BH13" s="434"/>
      <c r="BI13" s="434"/>
      <c r="BJ13" s="434"/>
      <c r="BK13" s="434"/>
      <c r="BL13" s="434"/>
      <c r="BM13" s="435"/>
      <c r="BN13" s="419">
        <v>-87158</v>
      </c>
      <c r="BO13" s="420"/>
      <c r="BP13" s="420"/>
      <c r="BQ13" s="420"/>
      <c r="BR13" s="420"/>
      <c r="BS13" s="420"/>
      <c r="BT13" s="420"/>
      <c r="BU13" s="421"/>
      <c r="BV13" s="419">
        <v>-22669</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9</v>
      </c>
      <c r="CU13" s="417"/>
      <c r="CV13" s="417"/>
      <c r="CW13" s="417"/>
      <c r="CX13" s="417"/>
      <c r="CY13" s="417"/>
      <c r="CZ13" s="417"/>
      <c r="DA13" s="418"/>
      <c r="DB13" s="416">
        <v>8</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8122</v>
      </c>
      <c r="S14" s="507"/>
      <c r="T14" s="507"/>
      <c r="U14" s="507"/>
      <c r="V14" s="508"/>
      <c r="W14" s="510"/>
      <c r="X14" s="408"/>
      <c r="Y14" s="408"/>
      <c r="Z14" s="408"/>
      <c r="AA14" s="408"/>
      <c r="AB14" s="409"/>
      <c r="AC14" s="499">
        <v>3.3</v>
      </c>
      <c r="AD14" s="500"/>
      <c r="AE14" s="500"/>
      <c r="AF14" s="500"/>
      <c r="AG14" s="501"/>
      <c r="AH14" s="499">
        <v>3.6</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30.2</v>
      </c>
      <c r="CU14" s="517"/>
      <c r="CV14" s="517"/>
      <c r="CW14" s="517"/>
      <c r="CX14" s="517"/>
      <c r="CY14" s="517"/>
      <c r="CZ14" s="517"/>
      <c r="DA14" s="518"/>
      <c r="DB14" s="516">
        <v>28.8</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7665</v>
      </c>
      <c r="S15" s="507"/>
      <c r="T15" s="507"/>
      <c r="U15" s="507"/>
      <c r="V15" s="508"/>
      <c r="W15" s="509" t="s">
        <v>137</v>
      </c>
      <c r="X15" s="405"/>
      <c r="Y15" s="405"/>
      <c r="Z15" s="405"/>
      <c r="AA15" s="405"/>
      <c r="AB15" s="406"/>
      <c r="AC15" s="372">
        <v>552</v>
      </c>
      <c r="AD15" s="373"/>
      <c r="AE15" s="373"/>
      <c r="AF15" s="373"/>
      <c r="AG15" s="374"/>
      <c r="AH15" s="372">
        <v>586</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3078349</v>
      </c>
      <c r="BO15" s="449"/>
      <c r="BP15" s="449"/>
      <c r="BQ15" s="449"/>
      <c r="BR15" s="449"/>
      <c r="BS15" s="449"/>
      <c r="BT15" s="449"/>
      <c r="BU15" s="450"/>
      <c r="BV15" s="448">
        <v>2991463</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14.7</v>
      </c>
      <c r="AD16" s="500"/>
      <c r="AE16" s="500"/>
      <c r="AF16" s="500"/>
      <c r="AG16" s="501"/>
      <c r="AH16" s="499">
        <v>13.7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3396270</v>
      </c>
      <c r="BO16" s="420"/>
      <c r="BP16" s="420"/>
      <c r="BQ16" s="420"/>
      <c r="BR16" s="420"/>
      <c r="BS16" s="420"/>
      <c r="BT16" s="420"/>
      <c r="BU16" s="421"/>
      <c r="BV16" s="419">
        <v>3289703</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3087</v>
      </c>
      <c r="AD17" s="373"/>
      <c r="AE17" s="373"/>
      <c r="AF17" s="373"/>
      <c r="AG17" s="374"/>
      <c r="AH17" s="372">
        <v>3538</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4018739</v>
      </c>
      <c r="BO17" s="420"/>
      <c r="BP17" s="420"/>
      <c r="BQ17" s="420"/>
      <c r="BR17" s="420"/>
      <c r="BS17" s="420"/>
      <c r="BT17" s="420"/>
      <c r="BU17" s="421"/>
      <c r="BV17" s="419">
        <v>3904773</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357.29</v>
      </c>
      <c r="M18" s="472"/>
      <c r="N18" s="472"/>
      <c r="O18" s="472"/>
      <c r="P18" s="472"/>
      <c r="Q18" s="472"/>
      <c r="R18" s="473"/>
      <c r="S18" s="473"/>
      <c r="T18" s="473"/>
      <c r="U18" s="473"/>
      <c r="V18" s="474"/>
      <c r="W18" s="490"/>
      <c r="X18" s="491"/>
      <c r="Y18" s="491"/>
      <c r="Z18" s="491"/>
      <c r="AA18" s="491"/>
      <c r="AB18" s="515"/>
      <c r="AC18" s="389">
        <v>82.1</v>
      </c>
      <c r="AD18" s="390"/>
      <c r="AE18" s="390"/>
      <c r="AF18" s="390"/>
      <c r="AG18" s="475"/>
      <c r="AH18" s="389">
        <v>82.7</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4253371</v>
      </c>
      <c r="BO18" s="420"/>
      <c r="BP18" s="420"/>
      <c r="BQ18" s="420"/>
      <c r="BR18" s="420"/>
      <c r="BS18" s="420"/>
      <c r="BT18" s="420"/>
      <c r="BU18" s="421"/>
      <c r="BV18" s="419">
        <v>4161948</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22</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6780047</v>
      </c>
      <c r="BO19" s="420"/>
      <c r="BP19" s="420"/>
      <c r="BQ19" s="420"/>
      <c r="BR19" s="420"/>
      <c r="BS19" s="420"/>
      <c r="BT19" s="420"/>
      <c r="BU19" s="421"/>
      <c r="BV19" s="419">
        <v>6654375</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3583</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5129460</v>
      </c>
      <c r="BO22" s="449"/>
      <c r="BP22" s="449"/>
      <c r="BQ22" s="449"/>
      <c r="BR22" s="449"/>
      <c r="BS22" s="449"/>
      <c r="BT22" s="449"/>
      <c r="BU22" s="450"/>
      <c r="BV22" s="448">
        <v>4985153</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4352016</v>
      </c>
      <c r="BO23" s="420"/>
      <c r="BP23" s="420"/>
      <c r="BQ23" s="420"/>
      <c r="BR23" s="420"/>
      <c r="BS23" s="420"/>
      <c r="BT23" s="420"/>
      <c r="BU23" s="421"/>
      <c r="BV23" s="419">
        <v>4176686</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7230</v>
      </c>
      <c r="R24" s="373"/>
      <c r="S24" s="373"/>
      <c r="T24" s="373"/>
      <c r="U24" s="373"/>
      <c r="V24" s="374"/>
      <c r="W24" s="462"/>
      <c r="X24" s="399"/>
      <c r="Y24" s="400"/>
      <c r="Z24" s="375" t="s">
        <v>162</v>
      </c>
      <c r="AA24" s="376"/>
      <c r="AB24" s="376"/>
      <c r="AC24" s="376"/>
      <c r="AD24" s="376"/>
      <c r="AE24" s="376"/>
      <c r="AF24" s="376"/>
      <c r="AG24" s="377"/>
      <c r="AH24" s="372">
        <v>105</v>
      </c>
      <c r="AI24" s="373"/>
      <c r="AJ24" s="373"/>
      <c r="AK24" s="373"/>
      <c r="AL24" s="374"/>
      <c r="AM24" s="372">
        <v>311955</v>
      </c>
      <c r="AN24" s="373"/>
      <c r="AO24" s="373"/>
      <c r="AP24" s="373"/>
      <c r="AQ24" s="373"/>
      <c r="AR24" s="374"/>
      <c r="AS24" s="372">
        <v>2971</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3926286</v>
      </c>
      <c r="BO24" s="420"/>
      <c r="BP24" s="420"/>
      <c r="BQ24" s="420"/>
      <c r="BR24" s="420"/>
      <c r="BS24" s="420"/>
      <c r="BT24" s="420"/>
      <c r="BU24" s="421"/>
      <c r="BV24" s="419">
        <v>3710400</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5950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894040</v>
      </c>
      <c r="BO25" s="449"/>
      <c r="BP25" s="449"/>
      <c r="BQ25" s="449"/>
      <c r="BR25" s="449"/>
      <c r="BS25" s="449"/>
      <c r="BT25" s="449"/>
      <c r="BU25" s="450"/>
      <c r="BV25" s="448">
        <v>233759</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5220</v>
      </c>
      <c r="R26" s="373"/>
      <c r="S26" s="373"/>
      <c r="T26" s="373"/>
      <c r="U26" s="373"/>
      <c r="V26" s="374"/>
      <c r="W26" s="462"/>
      <c r="X26" s="399"/>
      <c r="Y26" s="400"/>
      <c r="Z26" s="375" t="s">
        <v>168</v>
      </c>
      <c r="AA26" s="430"/>
      <c r="AB26" s="430"/>
      <c r="AC26" s="430"/>
      <c r="AD26" s="430"/>
      <c r="AE26" s="430"/>
      <c r="AF26" s="430"/>
      <c r="AG26" s="431"/>
      <c r="AH26" s="372">
        <v>4</v>
      </c>
      <c r="AI26" s="373"/>
      <c r="AJ26" s="373"/>
      <c r="AK26" s="373"/>
      <c r="AL26" s="374"/>
      <c r="AM26" s="372">
        <v>12720</v>
      </c>
      <c r="AN26" s="373"/>
      <c r="AO26" s="373"/>
      <c r="AP26" s="373"/>
      <c r="AQ26" s="373"/>
      <c r="AR26" s="374"/>
      <c r="AS26" s="372">
        <v>3180</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2880</v>
      </c>
      <c r="R27" s="373"/>
      <c r="S27" s="373"/>
      <c r="T27" s="373"/>
      <c r="U27" s="373"/>
      <c r="V27" s="374"/>
      <c r="W27" s="462"/>
      <c r="X27" s="399"/>
      <c r="Y27" s="400"/>
      <c r="Z27" s="375" t="s">
        <v>171</v>
      </c>
      <c r="AA27" s="376"/>
      <c r="AB27" s="376"/>
      <c r="AC27" s="376"/>
      <c r="AD27" s="376"/>
      <c r="AE27" s="376"/>
      <c r="AF27" s="376"/>
      <c r="AG27" s="377"/>
      <c r="AH27" s="372" t="s">
        <v>122</v>
      </c>
      <c r="AI27" s="373"/>
      <c r="AJ27" s="373"/>
      <c r="AK27" s="373"/>
      <c r="AL27" s="374"/>
      <c r="AM27" s="372" t="s">
        <v>122</v>
      </c>
      <c r="AN27" s="373"/>
      <c r="AO27" s="373"/>
      <c r="AP27" s="373"/>
      <c r="AQ27" s="373"/>
      <c r="AR27" s="374"/>
      <c r="AS27" s="372" t="s">
        <v>122</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2360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1256367</v>
      </c>
      <c r="BO28" s="449"/>
      <c r="BP28" s="449"/>
      <c r="BQ28" s="449"/>
      <c r="BR28" s="449"/>
      <c r="BS28" s="449"/>
      <c r="BT28" s="449"/>
      <c r="BU28" s="450"/>
      <c r="BV28" s="448">
        <v>1221839</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10</v>
      </c>
      <c r="M29" s="373"/>
      <c r="N29" s="373"/>
      <c r="O29" s="373"/>
      <c r="P29" s="374"/>
      <c r="Q29" s="372">
        <v>2130</v>
      </c>
      <c r="R29" s="373"/>
      <c r="S29" s="373"/>
      <c r="T29" s="373"/>
      <c r="U29" s="373"/>
      <c r="V29" s="374"/>
      <c r="W29" s="463"/>
      <c r="X29" s="464"/>
      <c r="Y29" s="465"/>
      <c r="Z29" s="375" t="s">
        <v>177</v>
      </c>
      <c r="AA29" s="376"/>
      <c r="AB29" s="376"/>
      <c r="AC29" s="376"/>
      <c r="AD29" s="376"/>
      <c r="AE29" s="376"/>
      <c r="AF29" s="376"/>
      <c r="AG29" s="377"/>
      <c r="AH29" s="372">
        <v>105</v>
      </c>
      <c r="AI29" s="373"/>
      <c r="AJ29" s="373"/>
      <c r="AK29" s="373"/>
      <c r="AL29" s="374"/>
      <c r="AM29" s="372">
        <v>311955</v>
      </c>
      <c r="AN29" s="373"/>
      <c r="AO29" s="373"/>
      <c r="AP29" s="373"/>
      <c r="AQ29" s="373"/>
      <c r="AR29" s="374"/>
      <c r="AS29" s="372">
        <v>2971</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75727</v>
      </c>
      <c r="BO29" s="420"/>
      <c r="BP29" s="420"/>
      <c r="BQ29" s="420"/>
      <c r="BR29" s="420"/>
      <c r="BS29" s="420"/>
      <c r="BT29" s="420"/>
      <c r="BU29" s="421"/>
      <c r="BV29" s="419">
        <v>66233</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93.7</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997302</v>
      </c>
      <c r="BO30" s="454"/>
      <c r="BP30" s="454"/>
      <c r="BQ30" s="454"/>
      <c r="BR30" s="454"/>
      <c r="BS30" s="454"/>
      <c r="BT30" s="454"/>
      <c r="BU30" s="455"/>
      <c r="BV30" s="453">
        <v>894252</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魚沼地域特別養護老人ホーム組合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病院事業会計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魚沼地区障害福祉組合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f t="shared" si="0"/>
        <v>7</v>
      </c>
      <c r="AN36" s="367"/>
      <c r="AO36" s="368" t="str">
        <f>IF('各会計、関係団体の財政状況及び健全化判断比率'!B33="","",'各会計、関係団体の財政状況及び健全化判断比率'!B33)</f>
        <v>下水道事業会計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新潟県後期高齢者医療広域連合（一般会計）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新潟県後期高齢者医療広域連合（後期高齢者医療特別会計）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新潟県市町村総合事務組合（一般会計）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新潟県市町村総合事務組合（職員退職手当支給事業特別会計）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新潟県市町村総合事務組合（消防団員等公務災害補償事業特別会計）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新潟県市町村総合事務組合（消防賞じゅつ金等支給事業特別会計）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新潟県市町村総合事務組合（非常勤職員公務災害補償等事業特別会計）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17</v>
      </c>
      <c r="BX43" s="367"/>
      <c r="BY43" s="368" t="str">
        <f>IF('各会計、関係団体の財政状況及び健全化判断比率'!B77="","",'各会計、関係団体の財政状況及び健全化判断比率'!B77)</f>
        <v>新潟県市町村総合事務組合（交通災害共済事業特別会計）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4LvLwyLI30PUd4Yk3MOdkAXEIsmytuUt4KGzUPhWaMWxXFPxjJFaGBNgWFdYp1CCR5ajyfh7tY+NjBxIRwGwqw==" saltValue="nULg5QQHVI9DZqn1BaVFx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8" zoomScaleSheetLayoutView="100" workbookViewId="0">
      <selection activeCell="I56" sqref="I56"/>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534</v>
      </c>
      <c r="D34" s="1151"/>
      <c r="E34" s="1152"/>
      <c r="F34" s="32">
        <v>10.54</v>
      </c>
      <c r="G34" s="33">
        <v>11.5</v>
      </c>
      <c r="H34" s="33">
        <v>17</v>
      </c>
      <c r="I34" s="33">
        <v>15.92</v>
      </c>
      <c r="J34" s="34">
        <v>16.59</v>
      </c>
      <c r="K34" s="22"/>
      <c r="L34" s="22"/>
      <c r="M34" s="22"/>
      <c r="N34" s="22"/>
      <c r="O34" s="22"/>
      <c r="P34" s="22"/>
    </row>
    <row r="35" spans="1:16" ht="39" customHeight="1" x14ac:dyDescent="0.15">
      <c r="A35" s="22"/>
      <c r="B35" s="35"/>
      <c r="C35" s="1145" t="s">
        <v>535</v>
      </c>
      <c r="D35" s="1146"/>
      <c r="E35" s="1147"/>
      <c r="F35" s="36">
        <v>14.54</v>
      </c>
      <c r="G35" s="37">
        <v>15.41</v>
      </c>
      <c r="H35" s="37">
        <v>12.39</v>
      </c>
      <c r="I35" s="37">
        <v>15.27</v>
      </c>
      <c r="J35" s="38">
        <v>12.06</v>
      </c>
      <c r="K35" s="22"/>
      <c r="L35" s="22"/>
      <c r="M35" s="22"/>
      <c r="N35" s="22"/>
      <c r="O35" s="22"/>
      <c r="P35" s="22"/>
    </row>
    <row r="36" spans="1:16" ht="39" customHeight="1" x14ac:dyDescent="0.15">
      <c r="A36" s="22"/>
      <c r="B36" s="35"/>
      <c r="C36" s="1145" t="s">
        <v>536</v>
      </c>
      <c r="D36" s="1146"/>
      <c r="E36" s="1147"/>
      <c r="F36" s="36">
        <v>9.43</v>
      </c>
      <c r="G36" s="37">
        <v>8.24</v>
      </c>
      <c r="H36" s="37">
        <v>9.4</v>
      </c>
      <c r="I36" s="37">
        <v>11.35</v>
      </c>
      <c r="J36" s="38">
        <v>11.95</v>
      </c>
      <c r="K36" s="22"/>
      <c r="L36" s="22"/>
      <c r="M36" s="22"/>
      <c r="N36" s="22"/>
      <c r="O36" s="22"/>
      <c r="P36" s="22"/>
    </row>
    <row r="37" spans="1:16" ht="39" customHeight="1" x14ac:dyDescent="0.15">
      <c r="A37" s="22"/>
      <c r="B37" s="35"/>
      <c r="C37" s="1145" t="s">
        <v>537</v>
      </c>
      <c r="D37" s="1146"/>
      <c r="E37" s="1147"/>
      <c r="F37" s="36" t="s">
        <v>487</v>
      </c>
      <c r="G37" s="37" t="s">
        <v>487</v>
      </c>
      <c r="H37" s="37" t="s">
        <v>487</v>
      </c>
      <c r="I37" s="37" t="s">
        <v>487</v>
      </c>
      <c r="J37" s="38">
        <v>4.55</v>
      </c>
      <c r="K37" s="22"/>
      <c r="L37" s="22"/>
      <c r="M37" s="22"/>
      <c r="N37" s="22"/>
      <c r="O37" s="22"/>
      <c r="P37" s="22"/>
    </row>
    <row r="38" spans="1:16" ht="39" customHeight="1" x14ac:dyDescent="0.15">
      <c r="A38" s="22"/>
      <c r="B38" s="35"/>
      <c r="C38" s="1145" t="s">
        <v>538</v>
      </c>
      <c r="D38" s="1146"/>
      <c r="E38" s="1147"/>
      <c r="F38" s="36">
        <v>1.3</v>
      </c>
      <c r="G38" s="37">
        <v>1.03</v>
      </c>
      <c r="H38" s="37">
        <v>1.48</v>
      </c>
      <c r="I38" s="37">
        <v>1.49</v>
      </c>
      <c r="J38" s="38">
        <v>1.08</v>
      </c>
      <c r="K38" s="22"/>
      <c r="L38" s="22"/>
      <c r="M38" s="22"/>
      <c r="N38" s="22"/>
      <c r="O38" s="22"/>
      <c r="P38" s="22"/>
    </row>
    <row r="39" spans="1:16" ht="39" customHeight="1" x14ac:dyDescent="0.15">
      <c r="A39" s="22"/>
      <c r="B39" s="35"/>
      <c r="C39" s="1145" t="s">
        <v>539</v>
      </c>
      <c r="D39" s="1146"/>
      <c r="E39" s="1147"/>
      <c r="F39" s="36">
        <v>0.5</v>
      </c>
      <c r="G39" s="37">
        <v>0.59</v>
      </c>
      <c r="H39" s="37">
        <v>0.32</v>
      </c>
      <c r="I39" s="37">
        <v>0.86</v>
      </c>
      <c r="J39" s="38">
        <v>0.56000000000000005</v>
      </c>
      <c r="K39" s="22"/>
      <c r="L39" s="22"/>
      <c r="M39" s="22"/>
      <c r="N39" s="22"/>
      <c r="O39" s="22"/>
      <c r="P39" s="22"/>
    </row>
    <row r="40" spans="1:16" ht="39" customHeight="1" x14ac:dyDescent="0.15">
      <c r="A40" s="22"/>
      <c r="B40" s="35"/>
      <c r="C40" s="1145" t="s">
        <v>540</v>
      </c>
      <c r="D40" s="1146"/>
      <c r="E40" s="1147"/>
      <c r="F40" s="36">
        <v>0.03</v>
      </c>
      <c r="G40" s="37">
        <v>0.05</v>
      </c>
      <c r="H40" s="37">
        <v>0.04</v>
      </c>
      <c r="I40" s="37">
        <v>7.0000000000000007E-2</v>
      </c>
      <c r="J40" s="38">
        <v>0.03</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541</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542</v>
      </c>
      <c r="D43" s="1149"/>
      <c r="E43" s="1150"/>
      <c r="F43" s="41">
        <v>0.89</v>
      </c>
      <c r="G43" s="42">
        <v>0.92</v>
      </c>
      <c r="H43" s="42">
        <v>0.96</v>
      </c>
      <c r="I43" s="42">
        <v>1.46</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UbrezYYk7F/i0T97pMVYWjLdIB7a4ZHoYZiFullbtIkgd1aFJSbsRuTvJGQjzwMwVo6jJomedldoQXB9qjOfRw==" saltValue="LqgdUnVBYBA6+fFLESCNn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50" zoomScaleSheetLayoutView="55" workbookViewId="0">
      <selection activeCell="O54" sqref="O5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368</v>
      </c>
      <c r="L45" s="60">
        <v>385</v>
      </c>
      <c r="M45" s="60">
        <v>415</v>
      </c>
      <c r="N45" s="60">
        <v>450</v>
      </c>
      <c r="O45" s="61">
        <v>416</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78"/>
      <c r="C48" s="1179"/>
      <c r="D48" s="62"/>
      <c r="E48" s="1155" t="s">
        <v>13</v>
      </c>
      <c r="F48" s="1155"/>
      <c r="G48" s="1155"/>
      <c r="H48" s="1155"/>
      <c r="I48" s="1155"/>
      <c r="J48" s="1156"/>
      <c r="K48" s="63">
        <v>479</v>
      </c>
      <c r="L48" s="64">
        <v>428</v>
      </c>
      <c r="M48" s="64">
        <v>381</v>
      </c>
      <c r="N48" s="64">
        <v>376</v>
      </c>
      <c r="O48" s="65">
        <v>393</v>
      </c>
      <c r="P48" s="48"/>
      <c r="Q48" s="48"/>
      <c r="R48" s="48"/>
      <c r="S48" s="48"/>
      <c r="T48" s="48"/>
      <c r="U48" s="48"/>
    </row>
    <row r="49" spans="1:21" ht="30.75" customHeight="1" x14ac:dyDescent="0.15">
      <c r="A49" s="48"/>
      <c r="B49" s="1178"/>
      <c r="C49" s="1179"/>
      <c r="D49" s="62"/>
      <c r="E49" s="1155" t="s">
        <v>14</v>
      </c>
      <c r="F49" s="1155"/>
      <c r="G49" s="1155"/>
      <c r="H49" s="1155"/>
      <c r="I49" s="1155"/>
      <c r="J49" s="1156"/>
      <c r="K49" s="63">
        <v>8</v>
      </c>
      <c r="L49" s="64">
        <v>8</v>
      </c>
      <c r="M49" s="64">
        <v>5</v>
      </c>
      <c r="N49" s="64">
        <v>2</v>
      </c>
      <c r="O49" s="65">
        <v>2</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487</v>
      </c>
      <c r="L50" s="64" t="s">
        <v>487</v>
      </c>
      <c r="M50" s="64" t="s">
        <v>487</v>
      </c>
      <c r="N50" s="64" t="s">
        <v>487</v>
      </c>
      <c r="O50" s="65" t="s">
        <v>487</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586</v>
      </c>
      <c r="L52" s="64">
        <v>556</v>
      </c>
      <c r="M52" s="64">
        <v>521</v>
      </c>
      <c r="N52" s="64">
        <v>455</v>
      </c>
      <c r="O52" s="65">
        <v>420</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269</v>
      </c>
      <c r="L53" s="69">
        <v>265</v>
      </c>
      <c r="M53" s="69">
        <v>280</v>
      </c>
      <c r="N53" s="69">
        <v>373</v>
      </c>
      <c r="O53" s="70">
        <v>391</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543</v>
      </c>
      <c r="L57" s="81" t="s">
        <v>544</v>
      </c>
      <c r="M57" s="81" t="s">
        <v>545</v>
      </c>
      <c r="N57" s="81" t="s">
        <v>546</v>
      </c>
      <c r="O57" s="82" t="s">
        <v>547</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F8FC4VfrsyCd/W40f3tGjHbcW6inpNe0M0zD18WTQL4Pp6t2xIVP5FcucthzpARlYBgPPltI6E7Tn7KGnhI6IQ==" saltValue="fxtNjIJ9lSGQ5LPA8HR4p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election activeCell="I56" sqref="I56"/>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96" t="s">
        <v>30</v>
      </c>
      <c r="C41" s="1197"/>
      <c r="D41" s="105"/>
      <c r="E41" s="1198" t="s">
        <v>31</v>
      </c>
      <c r="F41" s="1198"/>
      <c r="G41" s="1198"/>
      <c r="H41" s="1199"/>
      <c r="I41" s="343">
        <v>4274</v>
      </c>
      <c r="J41" s="344">
        <v>4481</v>
      </c>
      <c r="K41" s="344">
        <v>4892</v>
      </c>
      <c r="L41" s="344">
        <v>4985</v>
      </c>
      <c r="M41" s="345">
        <v>5129</v>
      </c>
    </row>
    <row r="42" spans="2:13" ht="27.75" customHeight="1" x14ac:dyDescent="0.15">
      <c r="B42" s="1186"/>
      <c r="C42" s="1187"/>
      <c r="D42" s="106"/>
      <c r="E42" s="1190" t="s">
        <v>32</v>
      </c>
      <c r="F42" s="1190"/>
      <c r="G42" s="1190"/>
      <c r="H42" s="1191"/>
      <c r="I42" s="346" t="s">
        <v>487</v>
      </c>
      <c r="J42" s="347" t="s">
        <v>487</v>
      </c>
      <c r="K42" s="347" t="s">
        <v>487</v>
      </c>
      <c r="L42" s="347" t="s">
        <v>487</v>
      </c>
      <c r="M42" s="348" t="s">
        <v>487</v>
      </c>
    </row>
    <row r="43" spans="2:13" ht="27.75" customHeight="1" x14ac:dyDescent="0.15">
      <c r="B43" s="1186"/>
      <c r="C43" s="1187"/>
      <c r="D43" s="106"/>
      <c r="E43" s="1190" t="s">
        <v>33</v>
      </c>
      <c r="F43" s="1190"/>
      <c r="G43" s="1190"/>
      <c r="H43" s="1191"/>
      <c r="I43" s="346">
        <v>2527</v>
      </c>
      <c r="J43" s="347">
        <v>2437</v>
      </c>
      <c r="K43" s="347">
        <v>2317</v>
      </c>
      <c r="L43" s="347">
        <v>2011</v>
      </c>
      <c r="M43" s="348">
        <v>1905</v>
      </c>
    </row>
    <row r="44" spans="2:13" ht="27.75" customHeight="1" x14ac:dyDescent="0.15">
      <c r="B44" s="1186"/>
      <c r="C44" s="1187"/>
      <c r="D44" s="106"/>
      <c r="E44" s="1190" t="s">
        <v>34</v>
      </c>
      <c r="F44" s="1190"/>
      <c r="G44" s="1190"/>
      <c r="H44" s="1191"/>
      <c r="I44" s="346">
        <v>39</v>
      </c>
      <c r="J44" s="347">
        <v>31</v>
      </c>
      <c r="K44" s="347">
        <v>26</v>
      </c>
      <c r="L44" s="347">
        <v>22</v>
      </c>
      <c r="M44" s="348">
        <v>20</v>
      </c>
    </row>
    <row r="45" spans="2:13" ht="27.75" customHeight="1" x14ac:dyDescent="0.15">
      <c r="B45" s="1186"/>
      <c r="C45" s="1187"/>
      <c r="D45" s="106"/>
      <c r="E45" s="1190" t="s">
        <v>35</v>
      </c>
      <c r="F45" s="1190"/>
      <c r="G45" s="1190"/>
      <c r="H45" s="1191"/>
      <c r="I45" s="346">
        <v>1168</v>
      </c>
      <c r="J45" s="347">
        <v>1141</v>
      </c>
      <c r="K45" s="347">
        <v>1175</v>
      </c>
      <c r="L45" s="347">
        <v>1091</v>
      </c>
      <c r="M45" s="348">
        <v>1051</v>
      </c>
    </row>
    <row r="46" spans="2:13" ht="27.75" customHeight="1" x14ac:dyDescent="0.15">
      <c r="B46" s="1186"/>
      <c r="C46" s="1187"/>
      <c r="D46" s="107"/>
      <c r="E46" s="1190" t="s">
        <v>36</v>
      </c>
      <c r="F46" s="1190"/>
      <c r="G46" s="1190"/>
      <c r="H46" s="1191"/>
      <c r="I46" s="346" t="s">
        <v>487</v>
      </c>
      <c r="J46" s="347" t="s">
        <v>487</v>
      </c>
      <c r="K46" s="347" t="s">
        <v>487</v>
      </c>
      <c r="L46" s="347" t="s">
        <v>487</v>
      </c>
      <c r="M46" s="348" t="s">
        <v>487</v>
      </c>
    </row>
    <row r="47" spans="2:13" ht="27.75" customHeight="1" x14ac:dyDescent="0.15">
      <c r="B47" s="1186"/>
      <c r="C47" s="1187"/>
      <c r="D47" s="108"/>
      <c r="E47" s="1200" t="s">
        <v>37</v>
      </c>
      <c r="F47" s="1201"/>
      <c r="G47" s="1201"/>
      <c r="H47" s="1202"/>
      <c r="I47" s="346" t="s">
        <v>487</v>
      </c>
      <c r="J47" s="347" t="s">
        <v>487</v>
      </c>
      <c r="K47" s="347" t="s">
        <v>487</v>
      </c>
      <c r="L47" s="347" t="s">
        <v>487</v>
      </c>
      <c r="M47" s="348" t="s">
        <v>487</v>
      </c>
    </row>
    <row r="48" spans="2:13" ht="27.75" customHeight="1" x14ac:dyDescent="0.15">
      <c r="B48" s="1186"/>
      <c r="C48" s="1187"/>
      <c r="D48" s="106"/>
      <c r="E48" s="1190" t="s">
        <v>38</v>
      </c>
      <c r="F48" s="1190"/>
      <c r="G48" s="1190"/>
      <c r="H48" s="1191"/>
      <c r="I48" s="346" t="s">
        <v>487</v>
      </c>
      <c r="J48" s="347" t="s">
        <v>487</v>
      </c>
      <c r="K48" s="347" t="s">
        <v>487</v>
      </c>
      <c r="L48" s="347" t="s">
        <v>487</v>
      </c>
      <c r="M48" s="348" t="s">
        <v>487</v>
      </c>
    </row>
    <row r="49" spans="2:13" ht="27.75" customHeight="1" x14ac:dyDescent="0.15">
      <c r="B49" s="1188"/>
      <c r="C49" s="1189"/>
      <c r="D49" s="106"/>
      <c r="E49" s="1190" t="s">
        <v>39</v>
      </c>
      <c r="F49" s="1190"/>
      <c r="G49" s="1190"/>
      <c r="H49" s="1191"/>
      <c r="I49" s="346" t="s">
        <v>487</v>
      </c>
      <c r="J49" s="347" t="s">
        <v>487</v>
      </c>
      <c r="K49" s="347" t="s">
        <v>487</v>
      </c>
      <c r="L49" s="347" t="s">
        <v>487</v>
      </c>
      <c r="M49" s="348" t="s">
        <v>487</v>
      </c>
    </row>
    <row r="50" spans="2:13" ht="27.75" customHeight="1" x14ac:dyDescent="0.15">
      <c r="B50" s="1184" t="s">
        <v>40</v>
      </c>
      <c r="C50" s="1185"/>
      <c r="D50" s="109"/>
      <c r="E50" s="1190" t="s">
        <v>41</v>
      </c>
      <c r="F50" s="1190"/>
      <c r="G50" s="1190"/>
      <c r="H50" s="1191"/>
      <c r="I50" s="346">
        <v>2008</v>
      </c>
      <c r="J50" s="347">
        <v>2269</v>
      </c>
      <c r="K50" s="347">
        <v>2550</v>
      </c>
      <c r="L50" s="347">
        <v>2497</v>
      </c>
      <c r="M50" s="348">
        <v>2692</v>
      </c>
    </row>
    <row r="51" spans="2:13" ht="27.75" customHeight="1" x14ac:dyDescent="0.15">
      <c r="B51" s="1186"/>
      <c r="C51" s="1187"/>
      <c r="D51" s="106"/>
      <c r="E51" s="1190" t="s">
        <v>42</v>
      </c>
      <c r="F51" s="1190"/>
      <c r="G51" s="1190"/>
      <c r="H51" s="1191"/>
      <c r="I51" s="346">
        <v>12</v>
      </c>
      <c r="J51" s="347">
        <v>6</v>
      </c>
      <c r="K51" s="347">
        <v>2</v>
      </c>
      <c r="L51" s="347">
        <v>0</v>
      </c>
      <c r="M51" s="348" t="s">
        <v>487</v>
      </c>
    </row>
    <row r="52" spans="2:13" ht="27.75" customHeight="1" x14ac:dyDescent="0.15">
      <c r="B52" s="1188"/>
      <c r="C52" s="1189"/>
      <c r="D52" s="106"/>
      <c r="E52" s="1190" t="s">
        <v>43</v>
      </c>
      <c r="F52" s="1190"/>
      <c r="G52" s="1190"/>
      <c r="H52" s="1191"/>
      <c r="I52" s="346">
        <v>4708</v>
      </c>
      <c r="J52" s="347">
        <v>4712</v>
      </c>
      <c r="K52" s="347">
        <v>4716</v>
      </c>
      <c r="L52" s="347">
        <v>4523</v>
      </c>
      <c r="M52" s="348">
        <v>4227</v>
      </c>
    </row>
    <row r="53" spans="2:13" ht="27.75" customHeight="1" thickBot="1" x14ac:dyDescent="0.2">
      <c r="B53" s="1192" t="s">
        <v>19</v>
      </c>
      <c r="C53" s="1193"/>
      <c r="D53" s="110"/>
      <c r="E53" s="1194" t="s">
        <v>44</v>
      </c>
      <c r="F53" s="1194"/>
      <c r="G53" s="1194"/>
      <c r="H53" s="1195"/>
      <c r="I53" s="349">
        <v>1281</v>
      </c>
      <c r="J53" s="350">
        <v>1104</v>
      </c>
      <c r="K53" s="350">
        <v>1142</v>
      </c>
      <c r="L53" s="350">
        <v>1089</v>
      </c>
      <c r="M53" s="351">
        <v>1187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E9RLEfVGc/jWlMEVV2dfCtYPgOSafmOsCmTlsUpNWsl1pRwRtkqQnq09KdAl9QLrRTwLfNm6fW/+Sk+lGTboDw==" saltValue="OzJt7EB0FNVW29yra3iFO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8" zoomScale="70" zoomScaleNormal="70" zoomScaleSheetLayoutView="100" workbookViewId="0">
      <selection activeCell="H64" sqref="H64"/>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1361</v>
      </c>
      <c r="G55" s="352">
        <v>1222</v>
      </c>
      <c r="H55" s="353">
        <v>1256</v>
      </c>
    </row>
    <row r="56" spans="2:8" ht="52.5" customHeight="1" x14ac:dyDescent="0.15">
      <c r="B56" s="122"/>
      <c r="C56" s="1213" t="s">
        <v>47</v>
      </c>
      <c r="D56" s="1213"/>
      <c r="E56" s="1214"/>
      <c r="F56" s="354">
        <v>54</v>
      </c>
      <c r="G56" s="354">
        <v>66</v>
      </c>
      <c r="H56" s="355">
        <v>76</v>
      </c>
    </row>
    <row r="57" spans="2:8" ht="53.25" customHeight="1" x14ac:dyDescent="0.15">
      <c r="B57" s="122"/>
      <c r="C57" s="1215" t="s">
        <v>48</v>
      </c>
      <c r="D57" s="1215"/>
      <c r="E57" s="1216"/>
      <c r="F57" s="356">
        <v>838</v>
      </c>
      <c r="G57" s="356">
        <v>894</v>
      </c>
      <c r="H57" s="357">
        <v>997</v>
      </c>
    </row>
    <row r="58" spans="2:8" ht="45.75" customHeight="1" x14ac:dyDescent="0.15">
      <c r="B58" s="123"/>
      <c r="C58" s="1203" t="s">
        <v>559</v>
      </c>
      <c r="D58" s="1204"/>
      <c r="E58" s="1205"/>
      <c r="F58" s="358">
        <v>588</v>
      </c>
      <c r="G58" s="358">
        <v>637</v>
      </c>
      <c r="H58" s="359">
        <v>732</v>
      </c>
    </row>
    <row r="59" spans="2:8" ht="45.75" customHeight="1" x14ac:dyDescent="0.15">
      <c r="B59" s="123"/>
      <c r="C59" s="1203" t="s">
        <v>560</v>
      </c>
      <c r="D59" s="1204"/>
      <c r="E59" s="1205"/>
      <c r="F59" s="358">
        <v>102</v>
      </c>
      <c r="G59" s="358">
        <v>102</v>
      </c>
      <c r="H59" s="359">
        <v>102</v>
      </c>
    </row>
    <row r="60" spans="2:8" ht="45.75" customHeight="1" x14ac:dyDescent="0.15">
      <c r="B60" s="123"/>
      <c r="C60" s="1203" t="s">
        <v>563</v>
      </c>
      <c r="D60" s="1204"/>
      <c r="E60" s="1205"/>
      <c r="F60" s="358">
        <v>100</v>
      </c>
      <c r="G60" s="358">
        <v>100</v>
      </c>
      <c r="H60" s="359">
        <v>100</v>
      </c>
    </row>
    <row r="61" spans="2:8" ht="45.75" customHeight="1" x14ac:dyDescent="0.15">
      <c r="B61" s="123"/>
      <c r="C61" s="1203" t="s">
        <v>561</v>
      </c>
      <c r="D61" s="1204"/>
      <c r="E61" s="1205"/>
      <c r="F61" s="358">
        <v>27</v>
      </c>
      <c r="G61" s="358">
        <v>31</v>
      </c>
      <c r="H61" s="359">
        <v>36</v>
      </c>
    </row>
    <row r="62" spans="2:8" ht="45.75" customHeight="1" thickBot="1" x14ac:dyDescent="0.2">
      <c r="B62" s="124"/>
      <c r="C62" s="1206" t="s">
        <v>562</v>
      </c>
      <c r="D62" s="1207"/>
      <c r="E62" s="1208"/>
      <c r="F62" s="360">
        <v>16</v>
      </c>
      <c r="G62" s="360">
        <v>15</v>
      </c>
      <c r="H62" s="361">
        <v>15</v>
      </c>
    </row>
    <row r="63" spans="2:8" ht="52.5" customHeight="1" thickBot="1" x14ac:dyDescent="0.2">
      <c r="B63" s="125"/>
      <c r="C63" s="1209" t="s">
        <v>49</v>
      </c>
      <c r="D63" s="1209"/>
      <c r="E63" s="1210"/>
      <c r="F63" s="362">
        <v>2254</v>
      </c>
      <c r="G63" s="362">
        <v>2182</v>
      </c>
      <c r="H63" s="363">
        <v>2329</v>
      </c>
    </row>
    <row r="64" spans="2:8" x14ac:dyDescent="0.15"/>
  </sheetData>
  <sheetProtection algorithmName="SHA-512" hashValue="0y7V347c3+x3+ArewPsrayep5gQJFtJ6mPsBixO/sYCZnDnf8YDpwyckhjaJJBetzPZwBJz1XO/guHyIy3l7cA==" saltValue="EvzW0ww5dtkrW7sdrH7e1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115348</v>
      </c>
      <c r="E3" s="144"/>
      <c r="F3" s="145">
        <v>125391</v>
      </c>
      <c r="G3" s="146"/>
      <c r="H3" s="147"/>
    </row>
    <row r="4" spans="1:8" x14ac:dyDescent="0.15">
      <c r="A4" s="148"/>
      <c r="B4" s="149"/>
      <c r="C4" s="150"/>
      <c r="D4" s="151">
        <v>53128</v>
      </c>
      <c r="E4" s="152"/>
      <c r="F4" s="153">
        <v>68516</v>
      </c>
      <c r="G4" s="154"/>
      <c r="H4" s="155"/>
    </row>
    <row r="5" spans="1:8" x14ac:dyDescent="0.15">
      <c r="A5" s="136" t="s">
        <v>519</v>
      </c>
      <c r="B5" s="141"/>
      <c r="C5" s="142"/>
      <c r="D5" s="143">
        <v>141464</v>
      </c>
      <c r="E5" s="144"/>
      <c r="F5" s="145">
        <v>138402</v>
      </c>
      <c r="G5" s="146"/>
      <c r="H5" s="147"/>
    </row>
    <row r="6" spans="1:8" x14ac:dyDescent="0.15">
      <c r="A6" s="148"/>
      <c r="B6" s="149"/>
      <c r="C6" s="150"/>
      <c r="D6" s="151">
        <v>68046</v>
      </c>
      <c r="E6" s="152"/>
      <c r="F6" s="153">
        <v>70652</v>
      </c>
      <c r="G6" s="154"/>
      <c r="H6" s="155"/>
    </row>
    <row r="7" spans="1:8" x14ac:dyDescent="0.15">
      <c r="A7" s="136" t="s">
        <v>520</v>
      </c>
      <c r="B7" s="141"/>
      <c r="C7" s="142"/>
      <c r="D7" s="143">
        <v>216646</v>
      </c>
      <c r="E7" s="144"/>
      <c r="F7" s="145">
        <v>146367</v>
      </c>
      <c r="G7" s="146"/>
      <c r="H7" s="147"/>
    </row>
    <row r="8" spans="1:8" x14ac:dyDescent="0.15">
      <c r="A8" s="148"/>
      <c r="B8" s="149"/>
      <c r="C8" s="150"/>
      <c r="D8" s="151">
        <v>80391</v>
      </c>
      <c r="E8" s="152"/>
      <c r="F8" s="153">
        <v>79441</v>
      </c>
      <c r="G8" s="154"/>
      <c r="H8" s="155"/>
    </row>
    <row r="9" spans="1:8" x14ac:dyDescent="0.15">
      <c r="A9" s="136" t="s">
        <v>521</v>
      </c>
      <c r="B9" s="141"/>
      <c r="C9" s="142"/>
      <c r="D9" s="143">
        <v>172675</v>
      </c>
      <c r="E9" s="144"/>
      <c r="F9" s="145">
        <v>165181</v>
      </c>
      <c r="G9" s="146"/>
      <c r="H9" s="147"/>
    </row>
    <row r="10" spans="1:8" x14ac:dyDescent="0.15">
      <c r="A10" s="148"/>
      <c r="B10" s="149"/>
      <c r="C10" s="150"/>
      <c r="D10" s="151">
        <v>72817</v>
      </c>
      <c r="E10" s="152"/>
      <c r="F10" s="153">
        <v>82246</v>
      </c>
      <c r="G10" s="154"/>
      <c r="H10" s="155"/>
    </row>
    <row r="11" spans="1:8" x14ac:dyDescent="0.15">
      <c r="A11" s="136" t="s">
        <v>522</v>
      </c>
      <c r="B11" s="141"/>
      <c r="C11" s="142"/>
      <c r="D11" s="143">
        <v>181845</v>
      </c>
      <c r="E11" s="144"/>
      <c r="F11" s="145">
        <v>166234</v>
      </c>
      <c r="G11" s="146"/>
      <c r="H11" s="147"/>
    </row>
    <row r="12" spans="1:8" x14ac:dyDescent="0.15">
      <c r="A12" s="148"/>
      <c r="B12" s="149"/>
      <c r="C12" s="156"/>
      <c r="D12" s="151">
        <v>104898</v>
      </c>
      <c r="E12" s="152"/>
      <c r="F12" s="153">
        <v>89789</v>
      </c>
      <c r="G12" s="154"/>
      <c r="H12" s="155"/>
    </row>
    <row r="13" spans="1:8" x14ac:dyDescent="0.15">
      <c r="A13" s="136"/>
      <c r="B13" s="141"/>
      <c r="C13" s="157"/>
      <c r="D13" s="158">
        <v>165596</v>
      </c>
      <c r="E13" s="159"/>
      <c r="F13" s="160">
        <v>148315</v>
      </c>
      <c r="G13" s="161"/>
      <c r="H13" s="147"/>
    </row>
    <row r="14" spans="1:8" x14ac:dyDescent="0.15">
      <c r="A14" s="148"/>
      <c r="B14" s="149"/>
      <c r="C14" s="150"/>
      <c r="D14" s="151">
        <v>75856</v>
      </c>
      <c r="E14" s="152"/>
      <c r="F14" s="153">
        <v>78129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14.54</v>
      </c>
      <c r="C19" s="162">
        <f>ROUND(VALUE(SUBSTITUTE(実質収支比率等に係る経年分析!G$48,"▲","-")),2)</f>
        <v>15.42</v>
      </c>
      <c r="D19" s="162">
        <f>ROUND(VALUE(SUBSTITUTE(実質収支比率等に係る経年分析!H$48,"▲","-")),2)</f>
        <v>12.39</v>
      </c>
      <c r="E19" s="162">
        <f>ROUND(VALUE(SUBSTITUTE(実質収支比率等に係る経年分析!I$48,"▲","-")),2)</f>
        <v>15.27</v>
      </c>
      <c r="F19" s="162">
        <f>ROUND(VALUE(SUBSTITUTE(実質収支比率等に係る経年分析!J$48,"▲","-")),2)</f>
        <v>12.07</v>
      </c>
    </row>
    <row r="20" spans="1:11" x14ac:dyDescent="0.15">
      <c r="A20" s="162" t="s">
        <v>53</v>
      </c>
      <c r="B20" s="162">
        <f>ROUND(VALUE(SUBSTITUTE(実質収支比率等に係る経年分析!F$47,"▲","-")),2)</f>
        <v>26.31</v>
      </c>
      <c r="C20" s="162">
        <f>ROUND(VALUE(SUBSTITUTE(実質収支比率等に係る経年分析!G$47,"▲","-")),2)</f>
        <v>27.61</v>
      </c>
      <c r="D20" s="162">
        <f>ROUND(VALUE(SUBSTITUTE(実質収支比率等に係る経年分析!H$47,"▲","-")),2)</f>
        <v>31.8</v>
      </c>
      <c r="E20" s="162">
        <f>ROUND(VALUE(SUBSTITUTE(実質収支比率等に係る経年分析!I$47,"▲","-")),2)</f>
        <v>28.86</v>
      </c>
      <c r="F20" s="162">
        <f>ROUND(VALUE(SUBSTITUTE(実質収支比率等に係る経年分析!J$47,"▲","-")),2)</f>
        <v>28.9</v>
      </c>
    </row>
    <row r="21" spans="1:11" x14ac:dyDescent="0.15">
      <c r="A21" s="162" t="s">
        <v>54</v>
      </c>
      <c r="B21" s="162">
        <f>IF(ISNUMBER(VALUE(SUBSTITUTE(実質収支比率等に係る経年分析!F$49,"▲","-"))),ROUND(VALUE(SUBSTITUTE(実質収支比率等に係る経年分析!F$49,"▲","-")),2),NA())</f>
        <v>-2.0499999999999998</v>
      </c>
      <c r="C21" s="162">
        <f>IF(ISNUMBER(VALUE(SUBSTITUTE(実質収支比率等に係る経年分析!G$49,"▲","-"))),ROUND(VALUE(SUBSTITUTE(実質収支比率等に係る経年分析!G$49,"▲","-")),2),NA())</f>
        <v>4.57</v>
      </c>
      <c r="D21" s="162">
        <f>IF(ISNUMBER(VALUE(SUBSTITUTE(実質収支比率等に係る経年分析!H$49,"▲","-"))),ROUND(VALUE(SUBSTITUTE(実質収支比率等に係る経年分析!H$49,"▲","-")),2),NA())</f>
        <v>-0.12</v>
      </c>
      <c r="E21" s="162">
        <f>IF(ISNUMBER(VALUE(SUBSTITUTE(実質収支比率等に係る経年分析!I$49,"▲","-"))),ROUND(VALUE(SUBSTITUTE(実質収支比率等に係る経年分析!I$49,"▲","-")),2),NA())</f>
        <v>-0.54</v>
      </c>
      <c r="F21" s="162">
        <f>IF(ISNUMBER(VALUE(SUBSTITUTE(実質収支比率等に係る経年分析!J$49,"▲","-"))),ROUND(VALUE(SUBSTITUTE(実質収支比率等に係る経年分析!J$49,"▲","-")),2),NA())</f>
        <v>-2</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0.89</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0.92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0.96</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1.46</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0.03</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0.05</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0.04</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7.0000000000000007E-2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0.03</v>
      </c>
    </row>
    <row r="31" spans="1:11" x14ac:dyDescent="0.15">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0.59</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0.32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0.86</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0.56000000000000005</v>
      </c>
    </row>
    <row r="32" spans="1:11" x14ac:dyDescent="0.15">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1.3</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1.03</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1.48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1.49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1.08</v>
      </c>
    </row>
    <row r="33" spans="1:16" x14ac:dyDescent="0.15">
      <c r="A33" s="163" t="str">
        <f>IF(連結実質赤字比率に係る赤字・黒字の構成分析!C$37="",NA(),連結実質赤字比率に係る赤字・黒字の構成分析!C$37)</f>
        <v>下水道事業会計</v>
      </c>
      <c r="B33" s="163" t="e">
        <f>IF(ROUND(VALUE(SUBSTITUTE(連結実質赤字比率に係る赤字・黒字の構成分析!F$37,"▲", "-")), 2) &lt; 0, ABS(ROUND(VALUE(SUBSTITUTE(連結実質赤字比率に係る赤字・黒字の構成分析!F$37,"▲", "-")), 2)), NA())</f>
        <v>#VALUE!</v>
      </c>
      <c r="C33" s="163" t="e">
        <f>IF(ROUND(VALUE(SUBSTITUTE(連結実質赤字比率に係る赤字・黒字の構成分析!F$37,"▲", "-")), 2) &gt;= 0, ABS(ROUND(VALUE(SUBSTITUTE(連結実質赤字比率に係る赤字・黒字の構成分析!F$37,"▲", "-")), 2)), NA())</f>
        <v>#VALUE!</v>
      </c>
      <c r="D33" s="163" t="e">
        <f>IF(ROUND(VALUE(SUBSTITUTE(連結実質赤字比率に係る赤字・黒字の構成分析!G$37,"▲", "-")), 2) &lt; 0, ABS(ROUND(VALUE(SUBSTITUTE(連結実質赤字比率に係る赤字・黒字の構成分析!G$37,"▲", "-")), 2)), NA())</f>
        <v>#VALUE!</v>
      </c>
      <c r="E33" s="163" t="e">
        <f>IF(ROUND(VALUE(SUBSTITUTE(連結実質赤字比率に係る赤字・黒字の構成分析!G$37,"▲", "-")), 2) &gt;= 0, ABS(ROUND(VALUE(SUBSTITUTE(連結実質赤字比率に係る赤字・黒字の構成分析!G$37,"▲", "-")), 2)), NA())</f>
        <v>#VALUE!</v>
      </c>
      <c r="F33" s="163" t="e">
        <f>IF(ROUND(VALUE(SUBSTITUTE(連結実質赤字比率に係る赤字・黒字の構成分析!H$37,"▲", "-")), 2) &lt; 0, ABS(ROUND(VALUE(SUBSTITUTE(連結実質赤字比率に係る赤字・黒字の構成分析!H$37,"▲", "-")), 2)), NA())</f>
        <v>#VALUE!</v>
      </c>
      <c r="G33" s="163" t="e">
        <f>IF(ROUND(VALUE(SUBSTITUTE(連結実質赤字比率に係る赤字・黒字の構成分析!H$37,"▲", "-")), 2) &gt;= 0, ABS(ROUND(VALUE(SUBSTITUTE(連結実質赤字比率に係る赤字・黒字の構成分析!H$37,"▲", "-")), 2)), NA())</f>
        <v>#VALUE!</v>
      </c>
      <c r="H33" s="163" t="e">
        <f>IF(ROUND(VALUE(SUBSTITUTE(連結実質赤字比率に係る赤字・黒字の構成分析!I$37,"▲", "-")), 2) &lt; 0, ABS(ROUND(VALUE(SUBSTITUTE(連結実質赤字比率に係る赤字・黒字の構成分析!I$37,"▲", "-")), 2)), NA())</f>
        <v>#VALUE!</v>
      </c>
      <c r="I33" s="163" t="e">
        <f>IF(ROUND(VALUE(SUBSTITUTE(連結実質赤字比率に係る赤字・黒字の構成分析!I$37,"▲", "-")), 2) &gt;= 0, ABS(ROUND(VALUE(SUBSTITUTE(連結実質赤字比率に係る赤字・黒字の構成分析!I$37,"▲", "-")), 2)), NA())</f>
        <v>#VALUE!</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4.55</v>
      </c>
    </row>
    <row r="34" spans="1:16" x14ac:dyDescent="0.15">
      <c r="A34" s="163" t="str">
        <f>IF(連結実質赤字比率に係る赤字・黒字の構成分析!C$36="",NA(),連結実質赤字比率に係る赤字・黒字の構成分析!C$36)</f>
        <v>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9.43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8.24</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9.4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11.35</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11.95</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14.54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15.41</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12.39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15.27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12.06</v>
      </c>
    </row>
    <row r="36" spans="1:16" x14ac:dyDescent="0.15">
      <c r="A36" s="163" t="str">
        <f>IF(連結実質赤字比率に係る赤字・黒字の構成分析!C$34="",NA(),連結実質赤字比率に係る赤字・黒字の構成分析!C$34)</f>
        <v>病院事業会計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10.54</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11.5</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15.92</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16.59</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586</v>
      </c>
      <c r="E42" s="164"/>
      <c r="F42" s="164"/>
      <c r="G42" s="164">
        <f>'実質公債費比率（分子）の構造'!L$52</f>
        <v>556</v>
      </c>
      <c r="H42" s="164"/>
      <c r="I42" s="164"/>
      <c r="J42" s="164">
        <f>'実質公債費比率（分子）の構造'!M$52</f>
        <v>521</v>
      </c>
      <c r="K42" s="164"/>
      <c r="L42" s="164"/>
      <c r="M42" s="164">
        <f>'実質公債費比率（分子）の構造'!N$52</f>
        <v>455</v>
      </c>
      <c r="N42" s="164"/>
      <c r="O42" s="164"/>
      <c r="P42" s="164">
        <f>'実質公債費比率（分子）の構造'!O$52</f>
        <v>420</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8</v>
      </c>
      <c r="C45" s="164"/>
      <c r="D45" s="164"/>
      <c r="E45" s="164">
        <f>'実質公債費比率（分子）の構造'!L$49</f>
        <v>8</v>
      </c>
      <c r="F45" s="164"/>
      <c r="G45" s="164"/>
      <c r="H45" s="164">
        <f>'実質公債費比率（分子）の構造'!M$49</f>
        <v>5</v>
      </c>
      <c r="I45" s="164"/>
      <c r="J45" s="164"/>
      <c r="K45" s="164">
        <f>'実質公債費比率（分子）の構造'!N$49</f>
        <v>2</v>
      </c>
      <c r="L45" s="164"/>
      <c r="M45" s="164"/>
      <c r="N45" s="164">
        <f>'実質公債費比率（分子）の構造'!O$49</f>
        <v>2</v>
      </c>
      <c r="O45" s="164"/>
      <c r="P45" s="164"/>
    </row>
    <row r="46" spans="1:16" x14ac:dyDescent="0.15">
      <c r="A46" s="164" t="s">
        <v>64</v>
      </c>
      <c r="B46" s="164">
        <f>'実質公債費比率（分子）の構造'!K$48</f>
        <v>479</v>
      </c>
      <c r="C46" s="164"/>
      <c r="D46" s="164"/>
      <c r="E46" s="164">
        <f>'実質公債費比率（分子）の構造'!L$48</f>
        <v>428</v>
      </c>
      <c r="F46" s="164"/>
      <c r="G46" s="164"/>
      <c r="H46" s="164">
        <f>'実質公債費比率（分子）の構造'!M$48</f>
        <v>381</v>
      </c>
      <c r="I46" s="164"/>
      <c r="J46" s="164"/>
      <c r="K46" s="164">
        <f>'実質公債費比率（分子）の構造'!N$48</f>
        <v>376</v>
      </c>
      <c r="L46" s="164"/>
      <c r="M46" s="164"/>
      <c r="N46" s="164">
        <f>'実質公債費比率（分子）の構造'!O$48</f>
        <v>393</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368</v>
      </c>
      <c r="C49" s="164"/>
      <c r="D49" s="164"/>
      <c r="E49" s="164">
        <f>'実質公債費比率（分子）の構造'!L$45</f>
        <v>385</v>
      </c>
      <c r="F49" s="164"/>
      <c r="G49" s="164"/>
      <c r="H49" s="164">
        <f>'実質公債費比率（分子）の構造'!M$45</f>
        <v>415</v>
      </c>
      <c r="I49" s="164"/>
      <c r="J49" s="164"/>
      <c r="K49" s="164">
        <f>'実質公債費比率（分子）の構造'!N$45</f>
        <v>450</v>
      </c>
      <c r="L49" s="164"/>
      <c r="M49" s="164"/>
      <c r="N49" s="164">
        <f>'実質公債費比率（分子）の構造'!O$45</f>
        <v>416</v>
      </c>
      <c r="O49" s="164"/>
      <c r="P49" s="164"/>
    </row>
    <row r="50" spans="1:16" x14ac:dyDescent="0.15">
      <c r="A50" s="164" t="s">
        <v>67</v>
      </c>
      <c r="B50" s="164" t="e">
        <f>NA()</f>
        <v>#N/A</v>
      </c>
      <c r="C50" s="164">
        <f>IF(ISNUMBER('実質公債費比率（分子）の構造'!K$53),'実質公債費比率（分子）の構造'!K$53,NA())</f>
        <v>269</v>
      </c>
      <c r="D50" s="164" t="e">
        <f>NA()</f>
        <v>#N/A</v>
      </c>
      <c r="E50" s="164" t="e">
        <f>NA()</f>
        <v>#N/A</v>
      </c>
      <c r="F50" s="164">
        <f>IF(ISNUMBER('実質公債費比率（分子）の構造'!L$53),'実質公債費比率（分子）の構造'!L$53,NA())</f>
        <v>265</v>
      </c>
      <c r="G50" s="164" t="e">
        <f>NA()</f>
        <v>#N/A</v>
      </c>
      <c r="H50" s="164" t="e">
        <f>NA()</f>
        <v>#N/A</v>
      </c>
      <c r="I50" s="164">
        <f>IF(ISNUMBER('実質公債費比率（分子）の構造'!M$53),'実質公債費比率（分子）の構造'!M$53,NA())</f>
        <v>280</v>
      </c>
      <c r="J50" s="164" t="e">
        <f>NA()</f>
        <v>#N/A</v>
      </c>
      <c r="K50" s="164" t="e">
        <f>NA()</f>
        <v>#N/A</v>
      </c>
      <c r="L50" s="164">
        <f>IF(ISNUMBER('実質公債費比率（分子）の構造'!N$53),'実質公債費比率（分子）の構造'!N$53,NA())</f>
        <v>373</v>
      </c>
      <c r="M50" s="164" t="e">
        <f>NA()</f>
        <v>#N/A</v>
      </c>
      <c r="N50" s="164" t="e">
        <f>NA()</f>
        <v>#N/A</v>
      </c>
      <c r="O50" s="164">
        <f>IF(ISNUMBER('実質公債費比率（分子）の構造'!O$53),'実質公債費比率（分子）の構造'!O$53,NA())</f>
        <v>391</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4708</v>
      </c>
      <c r="E56" s="163"/>
      <c r="F56" s="163"/>
      <c r="G56" s="163">
        <f>'将来負担比率（分子）の構造'!J$52</f>
        <v>4712</v>
      </c>
      <c r="H56" s="163"/>
      <c r="I56" s="163"/>
      <c r="J56" s="163">
        <f>'将来負担比率（分子）の構造'!K$52</f>
        <v>4716</v>
      </c>
      <c r="K56" s="163"/>
      <c r="L56" s="163"/>
      <c r="M56" s="163">
        <f>'将来負担比率（分子）の構造'!L$52</f>
        <v>4523</v>
      </c>
      <c r="N56" s="163"/>
      <c r="O56" s="163"/>
      <c r="P56" s="163">
        <f>'将来負担比率（分子）の構造'!M$52</f>
        <v>4227</v>
      </c>
    </row>
    <row r="57" spans="1:16" x14ac:dyDescent="0.15">
      <c r="A57" s="163" t="s">
        <v>42</v>
      </c>
      <c r="B57" s="163"/>
      <c r="C57" s="163"/>
      <c r="D57" s="163">
        <f>'将来負担比率（分子）の構造'!I$51</f>
        <v>12</v>
      </c>
      <c r="E57" s="163"/>
      <c r="F57" s="163"/>
      <c r="G57" s="163">
        <f>'将来負担比率（分子）の構造'!J$51</f>
        <v>6</v>
      </c>
      <c r="H57" s="163"/>
      <c r="I57" s="163"/>
      <c r="J57" s="163">
        <f>'将来負担比率（分子）の構造'!K$51</f>
        <v>2</v>
      </c>
      <c r="K57" s="163"/>
      <c r="L57" s="163"/>
      <c r="M57" s="163">
        <f>'将来負担比率（分子）の構造'!L$51</f>
        <v>0</v>
      </c>
      <c r="N57" s="163"/>
      <c r="O57" s="163"/>
      <c r="P57" s="163" t="str">
        <f>'将来負担比率（分子）の構造'!M$51</f>
        <v>-</v>
      </c>
    </row>
    <row r="58" spans="1:16" x14ac:dyDescent="0.15">
      <c r="A58" s="163" t="s">
        <v>41</v>
      </c>
      <c r="B58" s="163"/>
      <c r="C58" s="163"/>
      <c r="D58" s="163">
        <f>'将来負担比率（分子）の構造'!I$50</f>
        <v>2008</v>
      </c>
      <c r="E58" s="163"/>
      <c r="F58" s="163"/>
      <c r="G58" s="163">
        <f>'将来負担比率（分子）の構造'!J$50</f>
        <v>2269</v>
      </c>
      <c r="H58" s="163"/>
      <c r="I58" s="163"/>
      <c r="J58" s="163">
        <f>'将来負担比率（分子）の構造'!K$50</f>
        <v>2550</v>
      </c>
      <c r="K58" s="163"/>
      <c r="L58" s="163"/>
      <c r="M58" s="163">
        <f>'将来負担比率（分子）の構造'!L$50</f>
        <v>2497</v>
      </c>
      <c r="N58" s="163"/>
      <c r="O58" s="163"/>
      <c r="P58" s="163">
        <f>'将来負担比率（分子）の構造'!M$50</f>
        <v>2692</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1168</v>
      </c>
      <c r="C62" s="163"/>
      <c r="D62" s="163"/>
      <c r="E62" s="163">
        <f>'将来負担比率（分子）の構造'!J$45</f>
        <v>1141</v>
      </c>
      <c r="F62" s="163"/>
      <c r="G62" s="163"/>
      <c r="H62" s="163">
        <f>'将来負担比率（分子）の構造'!K$45</f>
        <v>1175</v>
      </c>
      <c r="I62" s="163"/>
      <c r="J62" s="163"/>
      <c r="K62" s="163">
        <f>'将来負担比率（分子）の構造'!L$45</f>
        <v>1091</v>
      </c>
      <c r="L62" s="163"/>
      <c r="M62" s="163"/>
      <c r="N62" s="163">
        <f>'将来負担比率（分子）の構造'!M$45</f>
        <v>1051</v>
      </c>
      <c r="O62" s="163"/>
      <c r="P62" s="163"/>
    </row>
    <row r="63" spans="1:16" x14ac:dyDescent="0.15">
      <c r="A63" s="163" t="s">
        <v>34</v>
      </c>
      <c r="B63" s="163">
        <f>'将来負担比率（分子）の構造'!I$44</f>
        <v>39</v>
      </c>
      <c r="C63" s="163"/>
      <c r="D63" s="163"/>
      <c r="E63" s="163">
        <f>'将来負担比率（分子）の構造'!J$44</f>
        <v>31</v>
      </c>
      <c r="F63" s="163"/>
      <c r="G63" s="163"/>
      <c r="H63" s="163">
        <f>'将来負担比率（分子）の構造'!K$44</f>
        <v>26</v>
      </c>
      <c r="I63" s="163"/>
      <c r="J63" s="163"/>
      <c r="K63" s="163">
        <f>'将来負担比率（分子）の構造'!L$44</f>
        <v>22</v>
      </c>
      <c r="L63" s="163"/>
      <c r="M63" s="163"/>
      <c r="N63" s="163">
        <f>'将来負担比率（分子）の構造'!M$44</f>
        <v>20</v>
      </c>
      <c r="O63" s="163"/>
      <c r="P63" s="163"/>
    </row>
    <row r="64" spans="1:16" x14ac:dyDescent="0.15">
      <c r="A64" s="163" t="s">
        <v>33</v>
      </c>
      <c r="B64" s="163">
        <f>'将来負担比率（分子）の構造'!I$43</f>
        <v>2527</v>
      </c>
      <c r="C64" s="163"/>
      <c r="D64" s="163"/>
      <c r="E64" s="163">
        <f>'将来負担比率（分子）の構造'!J$43</f>
        <v>2437</v>
      </c>
      <c r="F64" s="163"/>
      <c r="G64" s="163"/>
      <c r="H64" s="163">
        <f>'将来負担比率（分子）の構造'!K$43</f>
        <v>2317</v>
      </c>
      <c r="I64" s="163"/>
      <c r="J64" s="163"/>
      <c r="K64" s="163">
        <f>'将来負担比率（分子）の構造'!L$43</f>
        <v>2011</v>
      </c>
      <c r="L64" s="163"/>
      <c r="M64" s="163"/>
      <c r="N64" s="163">
        <f>'将来負担比率（分子）の構造'!M$43</f>
        <v>1905</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4274</v>
      </c>
      <c r="C66" s="163"/>
      <c r="D66" s="163"/>
      <c r="E66" s="163">
        <f>'将来負担比率（分子）の構造'!J$41</f>
        <v>4481</v>
      </c>
      <c r="F66" s="163"/>
      <c r="G66" s="163"/>
      <c r="H66" s="163">
        <f>'将来負担比率（分子）の構造'!K$41</f>
        <v>4892</v>
      </c>
      <c r="I66" s="163"/>
      <c r="J66" s="163"/>
      <c r="K66" s="163">
        <f>'将来負担比率（分子）の構造'!L$41</f>
        <v>4985</v>
      </c>
      <c r="L66" s="163"/>
      <c r="M66" s="163"/>
      <c r="N66" s="163">
        <f>'将来負担比率（分子）の構造'!M$41</f>
        <v>5129</v>
      </c>
      <c r="O66" s="163"/>
      <c r="P66" s="163"/>
    </row>
    <row r="67" spans="1:16" x14ac:dyDescent="0.15">
      <c r="A67" s="163" t="s">
        <v>71</v>
      </c>
      <c r="B67" s="163" t="e">
        <f>NA()</f>
        <v>#N/A</v>
      </c>
      <c r="C67" s="163">
        <f>IF(ISNUMBER('将来負担比率（分子）の構造'!I$53), IF('将来負担比率（分子）の構造'!I$53 &lt; 0, 0, '将来負担比率（分子）の構造'!I$53), NA())</f>
        <v>1281</v>
      </c>
      <c r="D67" s="163" t="e">
        <f>NA()</f>
        <v>#N/A</v>
      </c>
      <c r="E67" s="163" t="e">
        <f>NA()</f>
        <v>#N/A</v>
      </c>
      <c r="F67" s="163">
        <f>IF(ISNUMBER('将来負担比率（分子）の構造'!J$53), IF('将来負担比率（分子）の構造'!J$53 &lt; 0, 0, '将来負担比率（分子）の構造'!J$53), NA())</f>
        <v>1104</v>
      </c>
      <c r="G67" s="163" t="e">
        <f>NA()</f>
        <v>#N/A</v>
      </c>
      <c r="H67" s="163" t="e">
        <f>NA()</f>
        <v>#N/A</v>
      </c>
      <c r="I67" s="163">
        <f>IF(ISNUMBER('将来負担比率（分子）の構造'!K$53), IF('将来負担比率（分子）の構造'!K$53 &lt; 0, 0, '将来負担比率（分子）の構造'!K$53), NA())</f>
        <v>1142</v>
      </c>
      <c r="J67" s="163" t="e">
        <f>NA()</f>
        <v>#N/A</v>
      </c>
      <c r="K67" s="163" t="e">
        <f>NA()</f>
        <v>#N/A</v>
      </c>
      <c r="L67" s="163">
        <f>IF(ISNUMBER('将来負担比率（分子）の構造'!L$53), IF('将来負担比率（分子）の構造'!L$53 &lt; 0, 0, '将来負担比率（分子）の構造'!L$53), NA())</f>
        <v>1089</v>
      </c>
      <c r="M67" s="163" t="e">
        <f>NA()</f>
        <v>#N/A</v>
      </c>
      <c r="N67" s="163" t="e">
        <f>NA()</f>
        <v>#N/A</v>
      </c>
      <c r="O67" s="163">
        <f>IF(ISNUMBER('将来負担比率（分子）の構造'!M$53), IF('将来負担比率（分子）の構造'!M$53 &lt; 0, 0, '将来負担比率（分子）の構造'!M$53), NA())</f>
        <v>1187</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1361</v>
      </c>
      <c r="C72" s="167">
        <f>基金残高に係る経年分析!G55</f>
        <v>1222</v>
      </c>
      <c r="D72" s="167">
        <f>基金残高に係る経年分析!H55</f>
        <v>1256</v>
      </c>
    </row>
    <row r="73" spans="1:16" x14ac:dyDescent="0.15">
      <c r="A73" s="166" t="s">
        <v>74</v>
      </c>
      <c r="B73" s="167">
        <f>基金残高に係る経年分析!F56</f>
        <v>54</v>
      </c>
      <c r="C73" s="167">
        <f>基金残高に係る経年分析!G56</f>
        <v>66</v>
      </c>
      <c r="D73" s="167">
        <f>基金残高に係る経年分析!H56</f>
        <v>76</v>
      </c>
    </row>
    <row r="74" spans="1:16" x14ac:dyDescent="0.15">
      <c r="A74" s="166" t="s">
        <v>75</v>
      </c>
      <c r="B74" s="167">
        <f>基金残高に係る経年分析!F57</f>
        <v>838</v>
      </c>
      <c r="C74" s="167">
        <f>基金残高に係る経年分析!G57</f>
        <v>894</v>
      </c>
      <c r="D74" s="167">
        <f>基金残高に係る経年分析!H57</f>
        <v>997</v>
      </c>
    </row>
  </sheetData>
  <sheetProtection algorithmName="SHA-512" hashValue="jeVWUcY8C438oN4m8fqBbaYsTS0Qi+kvsBSJwIn30RlxqZotXZrg2t+NFK1YJNGZMO7nPR/Yvnfq0o+JDyqusw==" saltValue="f4n01vJo0DLZsRH+FDurC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3791076</v>
      </c>
      <c r="S5" s="677"/>
      <c r="T5" s="677"/>
      <c r="U5" s="677"/>
      <c r="V5" s="677"/>
      <c r="W5" s="677"/>
      <c r="X5" s="677"/>
      <c r="Y5" s="702"/>
      <c r="Z5" s="715">
        <v>38.299999999999997</v>
      </c>
      <c r="AA5" s="715"/>
      <c r="AB5" s="715"/>
      <c r="AC5" s="715"/>
      <c r="AD5" s="716">
        <v>3791076</v>
      </c>
      <c r="AE5" s="716"/>
      <c r="AF5" s="716"/>
      <c r="AG5" s="716"/>
      <c r="AH5" s="716"/>
      <c r="AI5" s="716"/>
      <c r="AJ5" s="716"/>
      <c r="AK5" s="716"/>
      <c r="AL5" s="703">
        <v>84.1</v>
      </c>
      <c r="AM5" s="685"/>
      <c r="AN5" s="685"/>
      <c r="AO5" s="704"/>
      <c r="AP5" s="679" t="s">
        <v>216</v>
      </c>
      <c r="AQ5" s="680"/>
      <c r="AR5" s="680"/>
      <c r="AS5" s="680"/>
      <c r="AT5" s="680"/>
      <c r="AU5" s="680"/>
      <c r="AV5" s="680"/>
      <c r="AW5" s="680"/>
      <c r="AX5" s="680"/>
      <c r="AY5" s="680"/>
      <c r="AZ5" s="680"/>
      <c r="BA5" s="680"/>
      <c r="BB5" s="680"/>
      <c r="BC5" s="680"/>
      <c r="BD5" s="680"/>
      <c r="BE5" s="680"/>
      <c r="BF5" s="681"/>
      <c r="BG5" s="621">
        <v>3648591</v>
      </c>
      <c r="BH5" s="622"/>
      <c r="BI5" s="622"/>
      <c r="BJ5" s="622"/>
      <c r="BK5" s="622"/>
      <c r="BL5" s="622"/>
      <c r="BM5" s="622"/>
      <c r="BN5" s="623"/>
      <c r="BO5" s="659">
        <v>96.2</v>
      </c>
      <c r="BP5" s="659"/>
      <c r="BQ5" s="659"/>
      <c r="BR5" s="659"/>
      <c r="BS5" s="660" t="s">
        <v>122</v>
      </c>
      <c r="BT5" s="660"/>
      <c r="BU5" s="660"/>
      <c r="BV5" s="660"/>
      <c r="BW5" s="660"/>
      <c r="BX5" s="660"/>
      <c r="BY5" s="660"/>
      <c r="BZ5" s="660"/>
      <c r="CA5" s="660"/>
      <c r="CB5" s="695"/>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63843</v>
      </c>
      <c r="S6" s="622"/>
      <c r="T6" s="622"/>
      <c r="U6" s="622"/>
      <c r="V6" s="622"/>
      <c r="W6" s="622"/>
      <c r="X6" s="622"/>
      <c r="Y6" s="623"/>
      <c r="Z6" s="659">
        <v>0.6</v>
      </c>
      <c r="AA6" s="659"/>
      <c r="AB6" s="659"/>
      <c r="AC6" s="659"/>
      <c r="AD6" s="660">
        <v>63843</v>
      </c>
      <c r="AE6" s="660"/>
      <c r="AF6" s="660"/>
      <c r="AG6" s="660"/>
      <c r="AH6" s="660"/>
      <c r="AI6" s="660"/>
      <c r="AJ6" s="660"/>
      <c r="AK6" s="660"/>
      <c r="AL6" s="624">
        <v>1.4</v>
      </c>
      <c r="AM6" s="625"/>
      <c r="AN6" s="625"/>
      <c r="AO6" s="661"/>
      <c r="AP6" s="618" t="s">
        <v>221</v>
      </c>
      <c r="AQ6" s="619"/>
      <c r="AR6" s="619"/>
      <c r="AS6" s="619"/>
      <c r="AT6" s="619"/>
      <c r="AU6" s="619"/>
      <c r="AV6" s="619"/>
      <c r="AW6" s="619"/>
      <c r="AX6" s="619"/>
      <c r="AY6" s="619"/>
      <c r="AZ6" s="619"/>
      <c r="BA6" s="619"/>
      <c r="BB6" s="619"/>
      <c r="BC6" s="619"/>
      <c r="BD6" s="619"/>
      <c r="BE6" s="619"/>
      <c r="BF6" s="620"/>
      <c r="BG6" s="621">
        <v>3648591</v>
      </c>
      <c r="BH6" s="622"/>
      <c r="BI6" s="622"/>
      <c r="BJ6" s="622"/>
      <c r="BK6" s="622"/>
      <c r="BL6" s="622"/>
      <c r="BM6" s="622"/>
      <c r="BN6" s="623"/>
      <c r="BO6" s="659">
        <v>96.2</v>
      </c>
      <c r="BP6" s="659"/>
      <c r="BQ6" s="659"/>
      <c r="BR6" s="659"/>
      <c r="BS6" s="660" t="s">
        <v>122</v>
      </c>
      <c r="BT6" s="660"/>
      <c r="BU6" s="660"/>
      <c r="BV6" s="660"/>
      <c r="BW6" s="660"/>
      <c r="BX6" s="660"/>
      <c r="BY6" s="660"/>
      <c r="BZ6" s="660"/>
      <c r="CA6" s="660"/>
      <c r="CB6" s="695"/>
      <c r="CD6" s="679" t="s">
        <v>222</v>
      </c>
      <c r="CE6" s="680"/>
      <c r="CF6" s="680"/>
      <c r="CG6" s="680"/>
      <c r="CH6" s="680"/>
      <c r="CI6" s="680"/>
      <c r="CJ6" s="680"/>
      <c r="CK6" s="680"/>
      <c r="CL6" s="680"/>
      <c r="CM6" s="680"/>
      <c r="CN6" s="680"/>
      <c r="CO6" s="680"/>
      <c r="CP6" s="680"/>
      <c r="CQ6" s="681"/>
      <c r="CR6" s="621">
        <v>66633</v>
      </c>
      <c r="CS6" s="622"/>
      <c r="CT6" s="622"/>
      <c r="CU6" s="622"/>
      <c r="CV6" s="622"/>
      <c r="CW6" s="622"/>
      <c r="CX6" s="622"/>
      <c r="CY6" s="623"/>
      <c r="CZ6" s="703">
        <v>0.7</v>
      </c>
      <c r="DA6" s="685"/>
      <c r="DB6" s="685"/>
      <c r="DC6" s="705"/>
      <c r="DD6" s="627" t="s">
        <v>122</v>
      </c>
      <c r="DE6" s="622"/>
      <c r="DF6" s="622"/>
      <c r="DG6" s="622"/>
      <c r="DH6" s="622"/>
      <c r="DI6" s="622"/>
      <c r="DJ6" s="622"/>
      <c r="DK6" s="622"/>
      <c r="DL6" s="622"/>
      <c r="DM6" s="622"/>
      <c r="DN6" s="622"/>
      <c r="DO6" s="622"/>
      <c r="DP6" s="623"/>
      <c r="DQ6" s="627">
        <v>66633</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357</v>
      </c>
      <c r="S7" s="622"/>
      <c r="T7" s="622"/>
      <c r="U7" s="622"/>
      <c r="V7" s="622"/>
      <c r="W7" s="622"/>
      <c r="X7" s="622"/>
      <c r="Y7" s="623"/>
      <c r="Z7" s="659">
        <v>0</v>
      </c>
      <c r="AA7" s="659"/>
      <c r="AB7" s="659"/>
      <c r="AC7" s="659"/>
      <c r="AD7" s="660">
        <v>357</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622992</v>
      </c>
      <c r="BH7" s="622"/>
      <c r="BI7" s="622"/>
      <c r="BJ7" s="622"/>
      <c r="BK7" s="622"/>
      <c r="BL7" s="622"/>
      <c r="BM7" s="622"/>
      <c r="BN7" s="623"/>
      <c r="BO7" s="659">
        <v>16.399999999999999</v>
      </c>
      <c r="BP7" s="659"/>
      <c r="BQ7" s="659"/>
      <c r="BR7" s="659"/>
      <c r="BS7" s="660" t="s">
        <v>122</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2645468</v>
      </c>
      <c r="CS7" s="622"/>
      <c r="CT7" s="622"/>
      <c r="CU7" s="622"/>
      <c r="CV7" s="622"/>
      <c r="CW7" s="622"/>
      <c r="CX7" s="622"/>
      <c r="CY7" s="623"/>
      <c r="CZ7" s="659">
        <v>29</v>
      </c>
      <c r="DA7" s="659"/>
      <c r="DB7" s="659"/>
      <c r="DC7" s="659"/>
      <c r="DD7" s="627">
        <v>164836</v>
      </c>
      <c r="DE7" s="622"/>
      <c r="DF7" s="622"/>
      <c r="DG7" s="622"/>
      <c r="DH7" s="622"/>
      <c r="DI7" s="622"/>
      <c r="DJ7" s="622"/>
      <c r="DK7" s="622"/>
      <c r="DL7" s="622"/>
      <c r="DM7" s="622"/>
      <c r="DN7" s="622"/>
      <c r="DO7" s="622"/>
      <c r="DP7" s="623"/>
      <c r="DQ7" s="627">
        <v>1243350</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7818</v>
      </c>
      <c r="S8" s="622"/>
      <c r="T8" s="622"/>
      <c r="U8" s="622"/>
      <c r="V8" s="622"/>
      <c r="W8" s="622"/>
      <c r="X8" s="622"/>
      <c r="Y8" s="623"/>
      <c r="Z8" s="659">
        <v>0.1</v>
      </c>
      <c r="AA8" s="659"/>
      <c r="AB8" s="659"/>
      <c r="AC8" s="659"/>
      <c r="AD8" s="660">
        <v>7818</v>
      </c>
      <c r="AE8" s="660"/>
      <c r="AF8" s="660"/>
      <c r="AG8" s="660"/>
      <c r="AH8" s="660"/>
      <c r="AI8" s="660"/>
      <c r="AJ8" s="660"/>
      <c r="AK8" s="660"/>
      <c r="AL8" s="624">
        <v>0.2</v>
      </c>
      <c r="AM8" s="625"/>
      <c r="AN8" s="625"/>
      <c r="AO8" s="661"/>
      <c r="AP8" s="618" t="s">
        <v>227</v>
      </c>
      <c r="AQ8" s="619"/>
      <c r="AR8" s="619"/>
      <c r="AS8" s="619"/>
      <c r="AT8" s="619"/>
      <c r="AU8" s="619"/>
      <c r="AV8" s="619"/>
      <c r="AW8" s="619"/>
      <c r="AX8" s="619"/>
      <c r="AY8" s="619"/>
      <c r="AZ8" s="619"/>
      <c r="BA8" s="619"/>
      <c r="BB8" s="619"/>
      <c r="BC8" s="619"/>
      <c r="BD8" s="619"/>
      <c r="BE8" s="619"/>
      <c r="BF8" s="620"/>
      <c r="BG8" s="621">
        <v>32630</v>
      </c>
      <c r="BH8" s="622"/>
      <c r="BI8" s="622"/>
      <c r="BJ8" s="622"/>
      <c r="BK8" s="622"/>
      <c r="BL8" s="622"/>
      <c r="BM8" s="622"/>
      <c r="BN8" s="623"/>
      <c r="BO8" s="659">
        <v>0.9</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1356599</v>
      </c>
      <c r="CS8" s="622"/>
      <c r="CT8" s="622"/>
      <c r="CU8" s="622"/>
      <c r="CV8" s="622"/>
      <c r="CW8" s="622"/>
      <c r="CX8" s="622"/>
      <c r="CY8" s="623"/>
      <c r="CZ8" s="659">
        <v>14.9</v>
      </c>
      <c r="DA8" s="659"/>
      <c r="DB8" s="659"/>
      <c r="DC8" s="659"/>
      <c r="DD8" s="627">
        <v>18080</v>
      </c>
      <c r="DE8" s="622"/>
      <c r="DF8" s="622"/>
      <c r="DG8" s="622"/>
      <c r="DH8" s="622"/>
      <c r="DI8" s="622"/>
      <c r="DJ8" s="622"/>
      <c r="DK8" s="622"/>
      <c r="DL8" s="622"/>
      <c r="DM8" s="622"/>
      <c r="DN8" s="622"/>
      <c r="DO8" s="622"/>
      <c r="DP8" s="623"/>
      <c r="DQ8" s="627">
        <v>1016207</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9719</v>
      </c>
      <c r="S9" s="622"/>
      <c r="T9" s="622"/>
      <c r="U9" s="622"/>
      <c r="V9" s="622"/>
      <c r="W9" s="622"/>
      <c r="X9" s="622"/>
      <c r="Y9" s="623"/>
      <c r="Z9" s="659">
        <v>0.1</v>
      </c>
      <c r="AA9" s="659"/>
      <c r="AB9" s="659"/>
      <c r="AC9" s="659"/>
      <c r="AD9" s="660">
        <v>9719</v>
      </c>
      <c r="AE9" s="660"/>
      <c r="AF9" s="660"/>
      <c r="AG9" s="660"/>
      <c r="AH9" s="660"/>
      <c r="AI9" s="660"/>
      <c r="AJ9" s="660"/>
      <c r="AK9" s="660"/>
      <c r="AL9" s="624">
        <v>0.2</v>
      </c>
      <c r="AM9" s="625"/>
      <c r="AN9" s="625"/>
      <c r="AO9" s="661"/>
      <c r="AP9" s="618" t="s">
        <v>230</v>
      </c>
      <c r="AQ9" s="619"/>
      <c r="AR9" s="619"/>
      <c r="AS9" s="619"/>
      <c r="AT9" s="619"/>
      <c r="AU9" s="619"/>
      <c r="AV9" s="619"/>
      <c r="AW9" s="619"/>
      <c r="AX9" s="619"/>
      <c r="AY9" s="619"/>
      <c r="AZ9" s="619"/>
      <c r="BA9" s="619"/>
      <c r="BB9" s="619"/>
      <c r="BC9" s="619"/>
      <c r="BD9" s="619"/>
      <c r="BE9" s="619"/>
      <c r="BF9" s="620"/>
      <c r="BG9" s="621">
        <v>335968</v>
      </c>
      <c r="BH9" s="622"/>
      <c r="BI9" s="622"/>
      <c r="BJ9" s="622"/>
      <c r="BK9" s="622"/>
      <c r="BL9" s="622"/>
      <c r="BM9" s="622"/>
      <c r="BN9" s="623"/>
      <c r="BO9" s="659">
        <v>8.9</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1083178</v>
      </c>
      <c r="CS9" s="622"/>
      <c r="CT9" s="622"/>
      <c r="CU9" s="622"/>
      <c r="CV9" s="622"/>
      <c r="CW9" s="622"/>
      <c r="CX9" s="622"/>
      <c r="CY9" s="623"/>
      <c r="CZ9" s="659">
        <v>11.9</v>
      </c>
      <c r="DA9" s="659"/>
      <c r="DB9" s="659"/>
      <c r="DC9" s="659"/>
      <c r="DD9" s="627">
        <v>138287</v>
      </c>
      <c r="DE9" s="622"/>
      <c r="DF9" s="622"/>
      <c r="DG9" s="622"/>
      <c r="DH9" s="622"/>
      <c r="DI9" s="622"/>
      <c r="DJ9" s="622"/>
      <c r="DK9" s="622"/>
      <c r="DL9" s="622"/>
      <c r="DM9" s="622"/>
      <c r="DN9" s="622"/>
      <c r="DO9" s="622"/>
      <c r="DP9" s="623"/>
      <c r="DQ9" s="627">
        <v>947780</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199295</v>
      </c>
      <c r="BH10" s="622"/>
      <c r="BI10" s="622"/>
      <c r="BJ10" s="622"/>
      <c r="BK10" s="622"/>
      <c r="BL10" s="622"/>
      <c r="BM10" s="622"/>
      <c r="BN10" s="623"/>
      <c r="BO10" s="659">
        <v>5.3</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18898</v>
      </c>
      <c r="CS10" s="622"/>
      <c r="CT10" s="622"/>
      <c r="CU10" s="622"/>
      <c r="CV10" s="622"/>
      <c r="CW10" s="622"/>
      <c r="CX10" s="622"/>
      <c r="CY10" s="623"/>
      <c r="CZ10" s="659">
        <v>0.2</v>
      </c>
      <c r="DA10" s="659"/>
      <c r="DB10" s="659"/>
      <c r="DC10" s="659"/>
      <c r="DD10" s="627" t="s">
        <v>122</v>
      </c>
      <c r="DE10" s="622"/>
      <c r="DF10" s="622"/>
      <c r="DG10" s="622"/>
      <c r="DH10" s="622"/>
      <c r="DI10" s="622"/>
      <c r="DJ10" s="622"/>
      <c r="DK10" s="622"/>
      <c r="DL10" s="622"/>
      <c r="DM10" s="622"/>
      <c r="DN10" s="622"/>
      <c r="DO10" s="622"/>
      <c r="DP10" s="623"/>
      <c r="DQ10" s="627">
        <v>17818</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230718</v>
      </c>
      <c r="S11" s="622"/>
      <c r="T11" s="622"/>
      <c r="U11" s="622"/>
      <c r="V11" s="622"/>
      <c r="W11" s="622"/>
      <c r="X11" s="622"/>
      <c r="Y11" s="623"/>
      <c r="Z11" s="624">
        <v>2.2999999999999998</v>
      </c>
      <c r="AA11" s="625"/>
      <c r="AB11" s="625"/>
      <c r="AC11" s="626"/>
      <c r="AD11" s="627">
        <v>230718</v>
      </c>
      <c r="AE11" s="622"/>
      <c r="AF11" s="622"/>
      <c r="AG11" s="622"/>
      <c r="AH11" s="622"/>
      <c r="AI11" s="622"/>
      <c r="AJ11" s="622"/>
      <c r="AK11" s="623"/>
      <c r="AL11" s="624">
        <v>5.0999999999999996</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55099</v>
      </c>
      <c r="BH11" s="622"/>
      <c r="BI11" s="622"/>
      <c r="BJ11" s="622"/>
      <c r="BK11" s="622"/>
      <c r="BL11" s="622"/>
      <c r="BM11" s="622"/>
      <c r="BN11" s="623"/>
      <c r="BO11" s="659">
        <v>1.5</v>
      </c>
      <c r="BP11" s="659"/>
      <c r="BQ11" s="659"/>
      <c r="BR11" s="659"/>
      <c r="BS11" s="660" t="s">
        <v>122</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146068</v>
      </c>
      <c r="CS11" s="622"/>
      <c r="CT11" s="622"/>
      <c r="CU11" s="622"/>
      <c r="CV11" s="622"/>
      <c r="CW11" s="622"/>
      <c r="CX11" s="622"/>
      <c r="CY11" s="623"/>
      <c r="CZ11" s="659">
        <v>1.6</v>
      </c>
      <c r="DA11" s="659"/>
      <c r="DB11" s="659"/>
      <c r="DC11" s="659"/>
      <c r="DD11" s="627">
        <v>37470</v>
      </c>
      <c r="DE11" s="622"/>
      <c r="DF11" s="622"/>
      <c r="DG11" s="622"/>
      <c r="DH11" s="622"/>
      <c r="DI11" s="622"/>
      <c r="DJ11" s="622"/>
      <c r="DK11" s="622"/>
      <c r="DL11" s="622"/>
      <c r="DM11" s="622"/>
      <c r="DN11" s="622"/>
      <c r="DO11" s="622"/>
      <c r="DP11" s="623"/>
      <c r="DQ11" s="627">
        <v>75935</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1849</v>
      </c>
      <c r="S12" s="622"/>
      <c r="T12" s="622"/>
      <c r="U12" s="622"/>
      <c r="V12" s="622"/>
      <c r="W12" s="622"/>
      <c r="X12" s="622"/>
      <c r="Y12" s="623"/>
      <c r="Z12" s="659">
        <v>0</v>
      </c>
      <c r="AA12" s="659"/>
      <c r="AB12" s="659"/>
      <c r="AC12" s="659"/>
      <c r="AD12" s="660">
        <v>1849</v>
      </c>
      <c r="AE12" s="660"/>
      <c r="AF12" s="660"/>
      <c r="AG12" s="660"/>
      <c r="AH12" s="660"/>
      <c r="AI12" s="660"/>
      <c r="AJ12" s="660"/>
      <c r="AK12" s="660"/>
      <c r="AL12" s="624">
        <v>0</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2906368</v>
      </c>
      <c r="BH12" s="622"/>
      <c r="BI12" s="622"/>
      <c r="BJ12" s="622"/>
      <c r="BK12" s="622"/>
      <c r="BL12" s="622"/>
      <c r="BM12" s="622"/>
      <c r="BN12" s="623"/>
      <c r="BO12" s="659">
        <v>76.7</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170479</v>
      </c>
      <c r="CS12" s="622"/>
      <c r="CT12" s="622"/>
      <c r="CU12" s="622"/>
      <c r="CV12" s="622"/>
      <c r="CW12" s="622"/>
      <c r="CX12" s="622"/>
      <c r="CY12" s="623"/>
      <c r="CZ12" s="659">
        <v>1.9</v>
      </c>
      <c r="DA12" s="659"/>
      <c r="DB12" s="659"/>
      <c r="DC12" s="659"/>
      <c r="DD12" s="627">
        <v>7085</v>
      </c>
      <c r="DE12" s="622"/>
      <c r="DF12" s="622"/>
      <c r="DG12" s="622"/>
      <c r="DH12" s="622"/>
      <c r="DI12" s="622"/>
      <c r="DJ12" s="622"/>
      <c r="DK12" s="622"/>
      <c r="DL12" s="622"/>
      <c r="DM12" s="622"/>
      <c r="DN12" s="622"/>
      <c r="DO12" s="622"/>
      <c r="DP12" s="623"/>
      <c r="DQ12" s="627">
        <v>158103</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v>2</v>
      </c>
      <c r="S13" s="622"/>
      <c r="T13" s="622"/>
      <c r="U13" s="622"/>
      <c r="V13" s="622"/>
      <c r="W13" s="622"/>
      <c r="X13" s="622"/>
      <c r="Y13" s="623"/>
      <c r="Z13" s="659">
        <v>0</v>
      </c>
      <c r="AA13" s="659"/>
      <c r="AB13" s="659"/>
      <c r="AC13" s="659"/>
      <c r="AD13" s="660">
        <v>2</v>
      </c>
      <c r="AE13" s="660"/>
      <c r="AF13" s="660"/>
      <c r="AG13" s="660"/>
      <c r="AH13" s="660"/>
      <c r="AI13" s="660"/>
      <c r="AJ13" s="660"/>
      <c r="AK13" s="660"/>
      <c r="AL13" s="624">
        <v>0</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2863183</v>
      </c>
      <c r="BH13" s="622"/>
      <c r="BI13" s="622"/>
      <c r="BJ13" s="622"/>
      <c r="BK13" s="622"/>
      <c r="BL13" s="622"/>
      <c r="BM13" s="622"/>
      <c r="BN13" s="623"/>
      <c r="BO13" s="659">
        <v>75.5</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2194046</v>
      </c>
      <c r="CS13" s="622"/>
      <c r="CT13" s="622"/>
      <c r="CU13" s="622"/>
      <c r="CV13" s="622"/>
      <c r="CW13" s="622"/>
      <c r="CX13" s="622"/>
      <c r="CY13" s="623"/>
      <c r="CZ13" s="659">
        <v>24</v>
      </c>
      <c r="DA13" s="659"/>
      <c r="DB13" s="659"/>
      <c r="DC13" s="659"/>
      <c r="DD13" s="627">
        <v>995513</v>
      </c>
      <c r="DE13" s="622"/>
      <c r="DF13" s="622"/>
      <c r="DG13" s="622"/>
      <c r="DH13" s="622"/>
      <c r="DI13" s="622"/>
      <c r="DJ13" s="622"/>
      <c r="DK13" s="622"/>
      <c r="DL13" s="622"/>
      <c r="DM13" s="622"/>
      <c r="DN13" s="622"/>
      <c r="DO13" s="622"/>
      <c r="DP13" s="623"/>
      <c r="DQ13" s="627">
        <v>1157709</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33110</v>
      </c>
      <c r="BH14" s="622"/>
      <c r="BI14" s="622"/>
      <c r="BJ14" s="622"/>
      <c r="BK14" s="622"/>
      <c r="BL14" s="622"/>
      <c r="BM14" s="622"/>
      <c r="BN14" s="623"/>
      <c r="BO14" s="659">
        <v>0.9</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492632</v>
      </c>
      <c r="CS14" s="622"/>
      <c r="CT14" s="622"/>
      <c r="CU14" s="622"/>
      <c r="CV14" s="622"/>
      <c r="CW14" s="622"/>
      <c r="CX14" s="622"/>
      <c r="CY14" s="623"/>
      <c r="CZ14" s="659">
        <v>5.4</v>
      </c>
      <c r="DA14" s="659"/>
      <c r="DB14" s="659"/>
      <c r="DC14" s="659"/>
      <c r="DD14" s="627">
        <v>96074</v>
      </c>
      <c r="DE14" s="622"/>
      <c r="DF14" s="622"/>
      <c r="DG14" s="622"/>
      <c r="DH14" s="622"/>
      <c r="DI14" s="622"/>
      <c r="DJ14" s="622"/>
      <c r="DK14" s="622"/>
      <c r="DL14" s="622"/>
      <c r="DM14" s="622"/>
      <c r="DN14" s="622"/>
      <c r="DO14" s="622"/>
      <c r="DP14" s="623"/>
      <c r="DQ14" s="627">
        <v>448166</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5998</v>
      </c>
      <c r="S15" s="622"/>
      <c r="T15" s="622"/>
      <c r="U15" s="622"/>
      <c r="V15" s="622"/>
      <c r="W15" s="622"/>
      <c r="X15" s="622"/>
      <c r="Y15" s="623"/>
      <c r="Z15" s="659">
        <v>0.1</v>
      </c>
      <c r="AA15" s="659"/>
      <c r="AB15" s="659"/>
      <c r="AC15" s="659"/>
      <c r="AD15" s="660">
        <v>5998</v>
      </c>
      <c r="AE15" s="660"/>
      <c r="AF15" s="660"/>
      <c r="AG15" s="660"/>
      <c r="AH15" s="660"/>
      <c r="AI15" s="660"/>
      <c r="AJ15" s="660"/>
      <c r="AK15" s="660"/>
      <c r="AL15" s="624">
        <v>0.1</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86121</v>
      </c>
      <c r="BH15" s="622"/>
      <c r="BI15" s="622"/>
      <c r="BJ15" s="622"/>
      <c r="BK15" s="622"/>
      <c r="BL15" s="622"/>
      <c r="BM15" s="622"/>
      <c r="BN15" s="623"/>
      <c r="BO15" s="659">
        <v>2.2999999999999998</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518254</v>
      </c>
      <c r="CS15" s="622"/>
      <c r="CT15" s="622"/>
      <c r="CU15" s="622"/>
      <c r="CV15" s="622"/>
      <c r="CW15" s="622"/>
      <c r="CX15" s="622"/>
      <c r="CY15" s="623"/>
      <c r="CZ15" s="659">
        <v>5.7</v>
      </c>
      <c r="DA15" s="659"/>
      <c r="DB15" s="659"/>
      <c r="DC15" s="659"/>
      <c r="DD15" s="627">
        <v>46151</v>
      </c>
      <c r="DE15" s="622"/>
      <c r="DF15" s="622"/>
      <c r="DG15" s="622"/>
      <c r="DH15" s="622"/>
      <c r="DI15" s="622"/>
      <c r="DJ15" s="622"/>
      <c r="DK15" s="622"/>
      <c r="DL15" s="622"/>
      <c r="DM15" s="622"/>
      <c r="DN15" s="622"/>
      <c r="DO15" s="622"/>
      <c r="DP15" s="623"/>
      <c r="DQ15" s="627">
        <v>457768</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30155</v>
      </c>
      <c r="S16" s="622"/>
      <c r="T16" s="622"/>
      <c r="U16" s="622"/>
      <c r="V16" s="622"/>
      <c r="W16" s="622"/>
      <c r="X16" s="622"/>
      <c r="Y16" s="623"/>
      <c r="Z16" s="659">
        <v>0.3</v>
      </c>
      <c r="AA16" s="659"/>
      <c r="AB16" s="659"/>
      <c r="AC16" s="659"/>
      <c r="AD16" s="660">
        <v>30155</v>
      </c>
      <c r="AE16" s="660"/>
      <c r="AF16" s="660"/>
      <c r="AG16" s="660"/>
      <c r="AH16" s="660"/>
      <c r="AI16" s="660"/>
      <c r="AJ16" s="660"/>
      <c r="AK16" s="660"/>
      <c r="AL16" s="624">
        <v>0.7</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25213</v>
      </c>
      <c r="CS16" s="622"/>
      <c r="CT16" s="622"/>
      <c r="CU16" s="622"/>
      <c r="CV16" s="622"/>
      <c r="CW16" s="622"/>
      <c r="CX16" s="622"/>
      <c r="CY16" s="623"/>
      <c r="CZ16" s="659">
        <v>0.3</v>
      </c>
      <c r="DA16" s="659"/>
      <c r="DB16" s="659"/>
      <c r="DC16" s="659"/>
      <c r="DD16" s="627" t="s">
        <v>122</v>
      </c>
      <c r="DE16" s="622"/>
      <c r="DF16" s="622"/>
      <c r="DG16" s="622"/>
      <c r="DH16" s="622"/>
      <c r="DI16" s="622"/>
      <c r="DJ16" s="622"/>
      <c r="DK16" s="622"/>
      <c r="DL16" s="622"/>
      <c r="DM16" s="622"/>
      <c r="DN16" s="622"/>
      <c r="DO16" s="622"/>
      <c r="DP16" s="623"/>
      <c r="DQ16" s="627">
        <v>1616</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35801</v>
      </c>
      <c r="S17" s="622"/>
      <c r="T17" s="622"/>
      <c r="U17" s="622"/>
      <c r="V17" s="622"/>
      <c r="W17" s="622"/>
      <c r="X17" s="622"/>
      <c r="Y17" s="623"/>
      <c r="Z17" s="659">
        <v>0.4</v>
      </c>
      <c r="AA17" s="659"/>
      <c r="AB17" s="659"/>
      <c r="AC17" s="659"/>
      <c r="AD17" s="660">
        <v>35801</v>
      </c>
      <c r="AE17" s="660"/>
      <c r="AF17" s="660"/>
      <c r="AG17" s="660"/>
      <c r="AH17" s="660"/>
      <c r="AI17" s="660"/>
      <c r="AJ17" s="660"/>
      <c r="AK17" s="660"/>
      <c r="AL17" s="624">
        <v>0.8</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415539</v>
      </c>
      <c r="CS17" s="622"/>
      <c r="CT17" s="622"/>
      <c r="CU17" s="622"/>
      <c r="CV17" s="622"/>
      <c r="CW17" s="622"/>
      <c r="CX17" s="622"/>
      <c r="CY17" s="623"/>
      <c r="CZ17" s="659">
        <v>4.5</v>
      </c>
      <c r="DA17" s="659"/>
      <c r="DB17" s="659"/>
      <c r="DC17" s="659"/>
      <c r="DD17" s="627" t="s">
        <v>122</v>
      </c>
      <c r="DE17" s="622"/>
      <c r="DF17" s="622"/>
      <c r="DG17" s="622"/>
      <c r="DH17" s="622"/>
      <c r="DI17" s="622"/>
      <c r="DJ17" s="622"/>
      <c r="DK17" s="622"/>
      <c r="DL17" s="622"/>
      <c r="DM17" s="622"/>
      <c r="DN17" s="622"/>
      <c r="DO17" s="622"/>
      <c r="DP17" s="623"/>
      <c r="DQ17" s="627">
        <v>415539</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2168</v>
      </c>
      <c r="S18" s="622"/>
      <c r="T18" s="622"/>
      <c r="U18" s="622"/>
      <c r="V18" s="622"/>
      <c r="W18" s="622"/>
      <c r="X18" s="622"/>
      <c r="Y18" s="623"/>
      <c r="Z18" s="659">
        <v>0</v>
      </c>
      <c r="AA18" s="659"/>
      <c r="AB18" s="659"/>
      <c r="AC18" s="659"/>
      <c r="AD18" s="660">
        <v>2168</v>
      </c>
      <c r="AE18" s="660"/>
      <c r="AF18" s="660"/>
      <c r="AG18" s="660"/>
      <c r="AH18" s="660"/>
      <c r="AI18" s="660"/>
      <c r="AJ18" s="660"/>
      <c r="AK18" s="660"/>
      <c r="AL18" s="624">
        <v>0</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32429</v>
      </c>
      <c r="S19" s="622"/>
      <c r="T19" s="622"/>
      <c r="U19" s="622"/>
      <c r="V19" s="622"/>
      <c r="W19" s="622"/>
      <c r="X19" s="622"/>
      <c r="Y19" s="623"/>
      <c r="Z19" s="659">
        <v>0.3</v>
      </c>
      <c r="AA19" s="659"/>
      <c r="AB19" s="659"/>
      <c r="AC19" s="659"/>
      <c r="AD19" s="660">
        <v>32429</v>
      </c>
      <c r="AE19" s="660"/>
      <c r="AF19" s="660"/>
      <c r="AG19" s="660"/>
      <c r="AH19" s="660"/>
      <c r="AI19" s="660"/>
      <c r="AJ19" s="660"/>
      <c r="AK19" s="660"/>
      <c r="AL19" s="624">
        <v>0.7</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142485</v>
      </c>
      <c r="BH19" s="622"/>
      <c r="BI19" s="622"/>
      <c r="BJ19" s="622"/>
      <c r="BK19" s="622"/>
      <c r="BL19" s="622"/>
      <c r="BM19" s="622"/>
      <c r="BN19" s="623"/>
      <c r="BO19" s="659">
        <v>3.8</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262</v>
      </c>
      <c r="C20" s="697"/>
      <c r="D20" s="697"/>
      <c r="E20" s="697"/>
      <c r="F20" s="697"/>
      <c r="G20" s="697"/>
      <c r="H20" s="697"/>
      <c r="I20" s="697"/>
      <c r="J20" s="697"/>
      <c r="K20" s="697"/>
      <c r="L20" s="697"/>
      <c r="M20" s="697"/>
      <c r="N20" s="697"/>
      <c r="O20" s="697"/>
      <c r="P20" s="697"/>
      <c r="Q20" s="698"/>
      <c r="R20" s="621">
        <v>1204</v>
      </c>
      <c r="S20" s="622"/>
      <c r="T20" s="622"/>
      <c r="U20" s="622"/>
      <c r="V20" s="622"/>
      <c r="W20" s="622"/>
      <c r="X20" s="622"/>
      <c r="Y20" s="623"/>
      <c r="Z20" s="659">
        <v>0</v>
      </c>
      <c r="AA20" s="659"/>
      <c r="AB20" s="659"/>
      <c r="AC20" s="659"/>
      <c r="AD20" s="660">
        <v>1204</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142485</v>
      </c>
      <c r="BH20" s="622"/>
      <c r="BI20" s="622"/>
      <c r="BJ20" s="622"/>
      <c r="BK20" s="622"/>
      <c r="BL20" s="622"/>
      <c r="BM20" s="622"/>
      <c r="BN20" s="623"/>
      <c r="BO20" s="659">
        <v>3.8</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9133007</v>
      </c>
      <c r="CS20" s="622"/>
      <c r="CT20" s="622"/>
      <c r="CU20" s="622"/>
      <c r="CV20" s="622"/>
      <c r="CW20" s="622"/>
      <c r="CX20" s="622"/>
      <c r="CY20" s="623"/>
      <c r="CZ20" s="659">
        <v>100</v>
      </c>
      <c r="DA20" s="659"/>
      <c r="DB20" s="659"/>
      <c r="DC20" s="659"/>
      <c r="DD20" s="627">
        <v>1503496</v>
      </c>
      <c r="DE20" s="622"/>
      <c r="DF20" s="622"/>
      <c r="DG20" s="622"/>
      <c r="DH20" s="622"/>
      <c r="DI20" s="622"/>
      <c r="DJ20" s="622"/>
      <c r="DK20" s="622"/>
      <c r="DL20" s="622"/>
      <c r="DM20" s="622"/>
      <c r="DN20" s="622"/>
      <c r="DO20" s="622"/>
      <c r="DP20" s="623"/>
      <c r="DQ20" s="627">
        <v>6006624</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693715</v>
      </c>
      <c r="S21" s="622"/>
      <c r="T21" s="622"/>
      <c r="U21" s="622"/>
      <c r="V21" s="622"/>
      <c r="W21" s="622"/>
      <c r="X21" s="622"/>
      <c r="Y21" s="623"/>
      <c r="Z21" s="659">
        <v>7</v>
      </c>
      <c r="AA21" s="659"/>
      <c r="AB21" s="659"/>
      <c r="AC21" s="659"/>
      <c r="AD21" s="660">
        <v>317921</v>
      </c>
      <c r="AE21" s="660"/>
      <c r="AF21" s="660"/>
      <c r="AG21" s="660"/>
      <c r="AH21" s="660"/>
      <c r="AI21" s="660"/>
      <c r="AJ21" s="660"/>
      <c r="AK21" s="660"/>
      <c r="AL21" s="624">
        <v>7.1</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142485</v>
      </c>
      <c r="BH21" s="622"/>
      <c r="BI21" s="622"/>
      <c r="BJ21" s="622"/>
      <c r="BK21" s="622"/>
      <c r="BL21" s="622"/>
      <c r="BM21" s="622"/>
      <c r="BN21" s="623"/>
      <c r="BO21" s="659">
        <v>3.8</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317921</v>
      </c>
      <c r="S22" s="622"/>
      <c r="T22" s="622"/>
      <c r="U22" s="622"/>
      <c r="V22" s="622"/>
      <c r="W22" s="622"/>
      <c r="X22" s="622"/>
      <c r="Y22" s="623"/>
      <c r="Z22" s="659">
        <v>3.2</v>
      </c>
      <c r="AA22" s="659"/>
      <c r="AB22" s="659"/>
      <c r="AC22" s="659"/>
      <c r="AD22" s="660">
        <v>317921</v>
      </c>
      <c r="AE22" s="660"/>
      <c r="AF22" s="660"/>
      <c r="AG22" s="660"/>
      <c r="AH22" s="660"/>
      <c r="AI22" s="660"/>
      <c r="AJ22" s="660"/>
      <c r="AK22" s="660"/>
      <c r="AL22" s="624">
        <v>7.1</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375784</v>
      </c>
      <c r="S23" s="622"/>
      <c r="T23" s="622"/>
      <c r="U23" s="622"/>
      <c r="V23" s="622"/>
      <c r="W23" s="622"/>
      <c r="X23" s="622"/>
      <c r="Y23" s="623"/>
      <c r="Z23" s="659">
        <v>3.8</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v>10</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279</v>
      </c>
      <c r="CE24" s="680"/>
      <c r="CF24" s="680"/>
      <c r="CG24" s="680"/>
      <c r="CH24" s="680"/>
      <c r="CI24" s="680"/>
      <c r="CJ24" s="680"/>
      <c r="CK24" s="680"/>
      <c r="CL24" s="680"/>
      <c r="CM24" s="680"/>
      <c r="CN24" s="680"/>
      <c r="CO24" s="680"/>
      <c r="CP24" s="680"/>
      <c r="CQ24" s="681"/>
      <c r="CR24" s="676">
        <v>1945268</v>
      </c>
      <c r="CS24" s="677"/>
      <c r="CT24" s="677"/>
      <c r="CU24" s="677"/>
      <c r="CV24" s="677"/>
      <c r="CW24" s="677"/>
      <c r="CX24" s="677"/>
      <c r="CY24" s="702"/>
      <c r="CZ24" s="703">
        <v>21.3</v>
      </c>
      <c r="DA24" s="685"/>
      <c r="DB24" s="685"/>
      <c r="DC24" s="705"/>
      <c r="DD24" s="701">
        <v>1640543</v>
      </c>
      <c r="DE24" s="677"/>
      <c r="DF24" s="677"/>
      <c r="DG24" s="677"/>
      <c r="DH24" s="677"/>
      <c r="DI24" s="677"/>
      <c r="DJ24" s="677"/>
      <c r="DK24" s="702"/>
      <c r="DL24" s="701">
        <v>1475946</v>
      </c>
      <c r="DM24" s="677"/>
      <c r="DN24" s="677"/>
      <c r="DO24" s="677"/>
      <c r="DP24" s="677"/>
      <c r="DQ24" s="677"/>
      <c r="DR24" s="677"/>
      <c r="DS24" s="677"/>
      <c r="DT24" s="677"/>
      <c r="DU24" s="677"/>
      <c r="DV24" s="702"/>
      <c r="DW24" s="703">
        <v>32.700000000000003</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4871051</v>
      </c>
      <c r="S25" s="622"/>
      <c r="T25" s="622"/>
      <c r="U25" s="622"/>
      <c r="V25" s="622"/>
      <c r="W25" s="622"/>
      <c r="X25" s="622"/>
      <c r="Y25" s="623"/>
      <c r="Z25" s="659">
        <v>49.2</v>
      </c>
      <c r="AA25" s="659"/>
      <c r="AB25" s="659"/>
      <c r="AC25" s="659"/>
      <c r="AD25" s="660">
        <v>4495257</v>
      </c>
      <c r="AE25" s="660"/>
      <c r="AF25" s="660"/>
      <c r="AG25" s="660"/>
      <c r="AH25" s="660"/>
      <c r="AI25" s="660"/>
      <c r="AJ25" s="660"/>
      <c r="AK25" s="660"/>
      <c r="AL25" s="624">
        <v>99.7</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1016599</v>
      </c>
      <c r="CS25" s="634"/>
      <c r="CT25" s="634"/>
      <c r="CU25" s="634"/>
      <c r="CV25" s="634"/>
      <c r="CW25" s="634"/>
      <c r="CX25" s="634"/>
      <c r="CY25" s="635"/>
      <c r="CZ25" s="624">
        <v>11.1</v>
      </c>
      <c r="DA25" s="636"/>
      <c r="DB25" s="636"/>
      <c r="DC25" s="637"/>
      <c r="DD25" s="627">
        <v>940702</v>
      </c>
      <c r="DE25" s="634"/>
      <c r="DF25" s="634"/>
      <c r="DG25" s="634"/>
      <c r="DH25" s="634"/>
      <c r="DI25" s="634"/>
      <c r="DJ25" s="634"/>
      <c r="DK25" s="635"/>
      <c r="DL25" s="627">
        <v>883829</v>
      </c>
      <c r="DM25" s="634"/>
      <c r="DN25" s="634"/>
      <c r="DO25" s="634"/>
      <c r="DP25" s="634"/>
      <c r="DQ25" s="634"/>
      <c r="DR25" s="634"/>
      <c r="DS25" s="634"/>
      <c r="DT25" s="634"/>
      <c r="DU25" s="634"/>
      <c r="DV25" s="635"/>
      <c r="DW25" s="624">
        <v>19.600000000000001</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1210</v>
      </c>
      <c r="S26" s="622"/>
      <c r="T26" s="622"/>
      <c r="U26" s="622"/>
      <c r="V26" s="622"/>
      <c r="W26" s="622"/>
      <c r="X26" s="622"/>
      <c r="Y26" s="623"/>
      <c r="Z26" s="659">
        <v>0</v>
      </c>
      <c r="AA26" s="659"/>
      <c r="AB26" s="659"/>
      <c r="AC26" s="659"/>
      <c r="AD26" s="660">
        <v>1210</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644694</v>
      </c>
      <c r="CS26" s="622"/>
      <c r="CT26" s="622"/>
      <c r="CU26" s="622"/>
      <c r="CV26" s="622"/>
      <c r="CW26" s="622"/>
      <c r="CX26" s="622"/>
      <c r="CY26" s="623"/>
      <c r="CZ26" s="624">
        <v>7.1</v>
      </c>
      <c r="DA26" s="636"/>
      <c r="DB26" s="636"/>
      <c r="DC26" s="637"/>
      <c r="DD26" s="627">
        <v>578285</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5120</v>
      </c>
      <c r="S27" s="622"/>
      <c r="T27" s="622"/>
      <c r="U27" s="622"/>
      <c r="V27" s="622"/>
      <c r="W27" s="622"/>
      <c r="X27" s="622"/>
      <c r="Y27" s="623"/>
      <c r="Z27" s="659">
        <v>0.1</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3791076</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513130</v>
      </c>
      <c r="CS27" s="634"/>
      <c r="CT27" s="634"/>
      <c r="CU27" s="634"/>
      <c r="CV27" s="634"/>
      <c r="CW27" s="634"/>
      <c r="CX27" s="634"/>
      <c r="CY27" s="635"/>
      <c r="CZ27" s="624">
        <v>5.6</v>
      </c>
      <c r="DA27" s="636"/>
      <c r="DB27" s="636"/>
      <c r="DC27" s="637"/>
      <c r="DD27" s="627">
        <v>284302</v>
      </c>
      <c r="DE27" s="634"/>
      <c r="DF27" s="634"/>
      <c r="DG27" s="634"/>
      <c r="DH27" s="634"/>
      <c r="DI27" s="634"/>
      <c r="DJ27" s="634"/>
      <c r="DK27" s="635"/>
      <c r="DL27" s="627">
        <v>176578</v>
      </c>
      <c r="DM27" s="634"/>
      <c r="DN27" s="634"/>
      <c r="DO27" s="634"/>
      <c r="DP27" s="634"/>
      <c r="DQ27" s="634"/>
      <c r="DR27" s="634"/>
      <c r="DS27" s="634"/>
      <c r="DT27" s="634"/>
      <c r="DU27" s="634"/>
      <c r="DV27" s="635"/>
      <c r="DW27" s="624">
        <v>3.9</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45167</v>
      </c>
      <c r="S28" s="622"/>
      <c r="T28" s="622"/>
      <c r="U28" s="622"/>
      <c r="V28" s="622"/>
      <c r="W28" s="622"/>
      <c r="X28" s="622"/>
      <c r="Y28" s="623"/>
      <c r="Z28" s="659">
        <v>0.5</v>
      </c>
      <c r="AA28" s="659"/>
      <c r="AB28" s="659"/>
      <c r="AC28" s="659"/>
      <c r="AD28" s="660">
        <v>5114</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415539</v>
      </c>
      <c r="CS28" s="622"/>
      <c r="CT28" s="622"/>
      <c r="CU28" s="622"/>
      <c r="CV28" s="622"/>
      <c r="CW28" s="622"/>
      <c r="CX28" s="622"/>
      <c r="CY28" s="623"/>
      <c r="CZ28" s="624">
        <v>4.5</v>
      </c>
      <c r="DA28" s="636"/>
      <c r="DB28" s="636"/>
      <c r="DC28" s="637"/>
      <c r="DD28" s="627">
        <v>415539</v>
      </c>
      <c r="DE28" s="622"/>
      <c r="DF28" s="622"/>
      <c r="DG28" s="622"/>
      <c r="DH28" s="622"/>
      <c r="DI28" s="622"/>
      <c r="DJ28" s="622"/>
      <c r="DK28" s="623"/>
      <c r="DL28" s="627">
        <v>415539</v>
      </c>
      <c r="DM28" s="622"/>
      <c r="DN28" s="622"/>
      <c r="DO28" s="622"/>
      <c r="DP28" s="622"/>
      <c r="DQ28" s="622"/>
      <c r="DR28" s="622"/>
      <c r="DS28" s="622"/>
      <c r="DT28" s="622"/>
      <c r="DU28" s="622"/>
      <c r="DV28" s="623"/>
      <c r="DW28" s="624">
        <v>9.1999999999999993</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7109</v>
      </c>
      <c r="S29" s="622"/>
      <c r="T29" s="622"/>
      <c r="U29" s="622"/>
      <c r="V29" s="622"/>
      <c r="W29" s="622"/>
      <c r="X29" s="622"/>
      <c r="Y29" s="623"/>
      <c r="Z29" s="659">
        <v>0.1</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415539</v>
      </c>
      <c r="CS29" s="634"/>
      <c r="CT29" s="634"/>
      <c r="CU29" s="634"/>
      <c r="CV29" s="634"/>
      <c r="CW29" s="634"/>
      <c r="CX29" s="634"/>
      <c r="CY29" s="635"/>
      <c r="CZ29" s="624">
        <v>4.5</v>
      </c>
      <c r="DA29" s="636"/>
      <c r="DB29" s="636"/>
      <c r="DC29" s="637"/>
      <c r="DD29" s="627">
        <v>415539</v>
      </c>
      <c r="DE29" s="634"/>
      <c r="DF29" s="634"/>
      <c r="DG29" s="634"/>
      <c r="DH29" s="634"/>
      <c r="DI29" s="634"/>
      <c r="DJ29" s="634"/>
      <c r="DK29" s="635"/>
      <c r="DL29" s="627">
        <v>415539</v>
      </c>
      <c r="DM29" s="634"/>
      <c r="DN29" s="634"/>
      <c r="DO29" s="634"/>
      <c r="DP29" s="634"/>
      <c r="DQ29" s="634"/>
      <c r="DR29" s="634"/>
      <c r="DS29" s="634"/>
      <c r="DT29" s="634"/>
      <c r="DU29" s="634"/>
      <c r="DV29" s="635"/>
      <c r="DW29" s="624">
        <v>9.1999999999999993</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944456</v>
      </c>
      <c r="S30" s="622"/>
      <c r="T30" s="622"/>
      <c r="U30" s="622"/>
      <c r="V30" s="622"/>
      <c r="W30" s="622"/>
      <c r="X30" s="622"/>
      <c r="Y30" s="623"/>
      <c r="Z30" s="659">
        <v>9.5</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3"/>
      <c r="BI30" s="693"/>
      <c r="BJ30" s="693"/>
      <c r="BK30" s="693"/>
      <c r="BL30" s="693"/>
      <c r="BM30" s="693"/>
      <c r="BN30" s="693"/>
      <c r="BO30" s="693"/>
      <c r="BP30" s="693"/>
      <c r="BQ30" s="694"/>
      <c r="BR30" s="673"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390581</v>
      </c>
      <c r="CS30" s="622"/>
      <c r="CT30" s="622"/>
      <c r="CU30" s="622"/>
      <c r="CV30" s="622"/>
      <c r="CW30" s="622"/>
      <c r="CX30" s="622"/>
      <c r="CY30" s="623"/>
      <c r="CZ30" s="624">
        <v>4.3</v>
      </c>
      <c r="DA30" s="636"/>
      <c r="DB30" s="636"/>
      <c r="DC30" s="637"/>
      <c r="DD30" s="627">
        <v>390581</v>
      </c>
      <c r="DE30" s="622"/>
      <c r="DF30" s="622"/>
      <c r="DG30" s="622"/>
      <c r="DH30" s="622"/>
      <c r="DI30" s="622"/>
      <c r="DJ30" s="622"/>
      <c r="DK30" s="623"/>
      <c r="DL30" s="627">
        <v>390581</v>
      </c>
      <c r="DM30" s="622"/>
      <c r="DN30" s="622"/>
      <c r="DO30" s="622"/>
      <c r="DP30" s="622"/>
      <c r="DQ30" s="622"/>
      <c r="DR30" s="622"/>
      <c r="DS30" s="622"/>
      <c r="DT30" s="622"/>
      <c r="DU30" s="622"/>
      <c r="DV30" s="623"/>
      <c r="DW30" s="624">
        <v>8.6</v>
      </c>
      <c r="DX30" s="636"/>
      <c r="DY30" s="636"/>
      <c r="DZ30" s="636"/>
      <c r="EA30" s="636"/>
      <c r="EB30" s="636"/>
      <c r="EC30" s="648"/>
    </row>
    <row r="31" spans="2:133" ht="11.25" customHeight="1" x14ac:dyDescent="0.15">
      <c r="B31" s="696" t="s">
        <v>297</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298</v>
      </c>
      <c r="AQ31" s="688"/>
      <c r="AR31" s="688"/>
      <c r="AS31" s="688"/>
      <c r="AT31" s="689" t="s">
        <v>299</v>
      </c>
      <c r="AU31" s="206"/>
      <c r="AV31" s="206"/>
      <c r="AW31" s="206"/>
      <c r="AX31" s="679" t="s">
        <v>177</v>
      </c>
      <c r="AY31" s="680"/>
      <c r="AZ31" s="680"/>
      <c r="BA31" s="680"/>
      <c r="BB31" s="680"/>
      <c r="BC31" s="680"/>
      <c r="BD31" s="680"/>
      <c r="BE31" s="680"/>
      <c r="BF31" s="681"/>
      <c r="BG31" s="683">
        <v>97.9</v>
      </c>
      <c r="BH31" s="684"/>
      <c r="BI31" s="684"/>
      <c r="BJ31" s="684"/>
      <c r="BK31" s="684"/>
      <c r="BL31" s="684"/>
      <c r="BM31" s="685">
        <v>82</v>
      </c>
      <c r="BN31" s="684"/>
      <c r="BO31" s="684"/>
      <c r="BP31" s="684"/>
      <c r="BQ31" s="686"/>
      <c r="BR31" s="683">
        <v>97.8</v>
      </c>
      <c r="BS31" s="684"/>
      <c r="BT31" s="684"/>
      <c r="BU31" s="684"/>
      <c r="BV31" s="684"/>
      <c r="BW31" s="684"/>
      <c r="BX31" s="685">
        <v>80.8</v>
      </c>
      <c r="BY31" s="684"/>
      <c r="BZ31" s="684"/>
      <c r="CA31" s="684"/>
      <c r="CB31" s="686"/>
      <c r="CD31" s="642"/>
      <c r="CE31" s="643"/>
      <c r="CF31" s="618" t="s">
        <v>300</v>
      </c>
      <c r="CG31" s="619"/>
      <c r="CH31" s="619"/>
      <c r="CI31" s="619"/>
      <c r="CJ31" s="619"/>
      <c r="CK31" s="619"/>
      <c r="CL31" s="619"/>
      <c r="CM31" s="619"/>
      <c r="CN31" s="619"/>
      <c r="CO31" s="619"/>
      <c r="CP31" s="619"/>
      <c r="CQ31" s="620"/>
      <c r="CR31" s="621">
        <v>24958</v>
      </c>
      <c r="CS31" s="634"/>
      <c r="CT31" s="634"/>
      <c r="CU31" s="634"/>
      <c r="CV31" s="634"/>
      <c r="CW31" s="634"/>
      <c r="CX31" s="634"/>
      <c r="CY31" s="635"/>
      <c r="CZ31" s="624">
        <v>0.3</v>
      </c>
      <c r="DA31" s="636"/>
      <c r="DB31" s="636"/>
      <c r="DC31" s="637"/>
      <c r="DD31" s="627">
        <v>24958</v>
      </c>
      <c r="DE31" s="634"/>
      <c r="DF31" s="634"/>
      <c r="DG31" s="634"/>
      <c r="DH31" s="634"/>
      <c r="DI31" s="634"/>
      <c r="DJ31" s="634"/>
      <c r="DK31" s="635"/>
      <c r="DL31" s="627">
        <v>24958</v>
      </c>
      <c r="DM31" s="634"/>
      <c r="DN31" s="634"/>
      <c r="DO31" s="634"/>
      <c r="DP31" s="634"/>
      <c r="DQ31" s="634"/>
      <c r="DR31" s="634"/>
      <c r="DS31" s="634"/>
      <c r="DT31" s="634"/>
      <c r="DU31" s="634"/>
      <c r="DV31" s="635"/>
      <c r="DW31" s="624">
        <v>0.6</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342183</v>
      </c>
      <c r="S32" s="622"/>
      <c r="T32" s="622"/>
      <c r="U32" s="622"/>
      <c r="V32" s="622"/>
      <c r="W32" s="622"/>
      <c r="X32" s="622"/>
      <c r="Y32" s="623"/>
      <c r="Z32" s="659">
        <v>3.5</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98.8</v>
      </c>
      <c r="BH32" s="634"/>
      <c r="BI32" s="634"/>
      <c r="BJ32" s="634"/>
      <c r="BK32" s="634"/>
      <c r="BL32" s="634"/>
      <c r="BM32" s="625">
        <v>96.3</v>
      </c>
      <c r="BN32" s="634"/>
      <c r="BO32" s="634"/>
      <c r="BP32" s="634"/>
      <c r="BQ32" s="657"/>
      <c r="BR32" s="692">
        <v>98.9</v>
      </c>
      <c r="BS32" s="634"/>
      <c r="BT32" s="634"/>
      <c r="BU32" s="634"/>
      <c r="BV32" s="634"/>
      <c r="BW32" s="634"/>
      <c r="BX32" s="625">
        <v>96.3</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123318</v>
      </c>
      <c r="S33" s="622"/>
      <c r="T33" s="622"/>
      <c r="U33" s="622"/>
      <c r="V33" s="622"/>
      <c r="W33" s="622"/>
      <c r="X33" s="622"/>
      <c r="Y33" s="623"/>
      <c r="Z33" s="659">
        <v>1.2</v>
      </c>
      <c r="AA33" s="659"/>
      <c r="AB33" s="659"/>
      <c r="AC33" s="659"/>
      <c r="AD33" s="660">
        <v>6179</v>
      </c>
      <c r="AE33" s="660"/>
      <c r="AF33" s="660"/>
      <c r="AG33" s="660"/>
      <c r="AH33" s="660"/>
      <c r="AI33" s="660"/>
      <c r="AJ33" s="660"/>
      <c r="AK33" s="660"/>
      <c r="AL33" s="624">
        <v>0.1</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97.5</v>
      </c>
      <c r="BH33" s="606"/>
      <c r="BI33" s="606"/>
      <c r="BJ33" s="606"/>
      <c r="BK33" s="606"/>
      <c r="BL33" s="606"/>
      <c r="BM33" s="652">
        <v>78</v>
      </c>
      <c r="BN33" s="606"/>
      <c r="BO33" s="606"/>
      <c r="BP33" s="606"/>
      <c r="BQ33" s="669"/>
      <c r="BR33" s="682">
        <v>97.4</v>
      </c>
      <c r="BS33" s="606"/>
      <c r="BT33" s="606"/>
      <c r="BU33" s="606"/>
      <c r="BV33" s="606"/>
      <c r="BW33" s="606"/>
      <c r="BX33" s="652">
        <v>76.5</v>
      </c>
      <c r="BY33" s="606"/>
      <c r="BZ33" s="606"/>
      <c r="CA33" s="606"/>
      <c r="CB33" s="669"/>
      <c r="CD33" s="618" t="s">
        <v>307</v>
      </c>
      <c r="CE33" s="619"/>
      <c r="CF33" s="619"/>
      <c r="CG33" s="619"/>
      <c r="CH33" s="619"/>
      <c r="CI33" s="619"/>
      <c r="CJ33" s="619"/>
      <c r="CK33" s="619"/>
      <c r="CL33" s="619"/>
      <c r="CM33" s="619"/>
      <c r="CN33" s="619"/>
      <c r="CO33" s="619"/>
      <c r="CP33" s="619"/>
      <c r="CQ33" s="620"/>
      <c r="CR33" s="621">
        <v>5659030</v>
      </c>
      <c r="CS33" s="634"/>
      <c r="CT33" s="634"/>
      <c r="CU33" s="634"/>
      <c r="CV33" s="634"/>
      <c r="CW33" s="634"/>
      <c r="CX33" s="634"/>
      <c r="CY33" s="635"/>
      <c r="CZ33" s="624">
        <v>62</v>
      </c>
      <c r="DA33" s="636"/>
      <c r="DB33" s="636"/>
      <c r="DC33" s="637"/>
      <c r="DD33" s="627">
        <v>3888298</v>
      </c>
      <c r="DE33" s="634"/>
      <c r="DF33" s="634"/>
      <c r="DG33" s="634"/>
      <c r="DH33" s="634"/>
      <c r="DI33" s="634"/>
      <c r="DJ33" s="634"/>
      <c r="DK33" s="635"/>
      <c r="DL33" s="627">
        <v>2777425</v>
      </c>
      <c r="DM33" s="634"/>
      <c r="DN33" s="634"/>
      <c r="DO33" s="634"/>
      <c r="DP33" s="634"/>
      <c r="DQ33" s="634"/>
      <c r="DR33" s="634"/>
      <c r="DS33" s="634"/>
      <c r="DT33" s="634"/>
      <c r="DU33" s="634"/>
      <c r="DV33" s="635"/>
      <c r="DW33" s="624">
        <v>61.5</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993784</v>
      </c>
      <c r="S34" s="622"/>
      <c r="T34" s="622"/>
      <c r="U34" s="622"/>
      <c r="V34" s="622"/>
      <c r="W34" s="622"/>
      <c r="X34" s="622"/>
      <c r="Y34" s="623"/>
      <c r="Z34" s="659">
        <v>10</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1440791</v>
      </c>
      <c r="CS34" s="622"/>
      <c r="CT34" s="622"/>
      <c r="CU34" s="622"/>
      <c r="CV34" s="622"/>
      <c r="CW34" s="622"/>
      <c r="CX34" s="622"/>
      <c r="CY34" s="623"/>
      <c r="CZ34" s="624">
        <v>15.8</v>
      </c>
      <c r="DA34" s="636"/>
      <c r="DB34" s="636"/>
      <c r="DC34" s="637"/>
      <c r="DD34" s="627">
        <v>1170930</v>
      </c>
      <c r="DE34" s="622"/>
      <c r="DF34" s="622"/>
      <c r="DG34" s="622"/>
      <c r="DH34" s="622"/>
      <c r="DI34" s="622"/>
      <c r="DJ34" s="622"/>
      <c r="DK34" s="623"/>
      <c r="DL34" s="627">
        <v>810495</v>
      </c>
      <c r="DM34" s="622"/>
      <c r="DN34" s="622"/>
      <c r="DO34" s="622"/>
      <c r="DP34" s="622"/>
      <c r="DQ34" s="622"/>
      <c r="DR34" s="622"/>
      <c r="DS34" s="622"/>
      <c r="DT34" s="622"/>
      <c r="DU34" s="622"/>
      <c r="DV34" s="623"/>
      <c r="DW34" s="624">
        <v>17.899999999999999</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919754</v>
      </c>
      <c r="S35" s="622"/>
      <c r="T35" s="622"/>
      <c r="U35" s="622"/>
      <c r="V35" s="622"/>
      <c r="W35" s="622"/>
      <c r="X35" s="622"/>
      <c r="Y35" s="623"/>
      <c r="Z35" s="659">
        <v>9.3000000000000007</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679014</v>
      </c>
      <c r="CS35" s="634"/>
      <c r="CT35" s="634"/>
      <c r="CU35" s="634"/>
      <c r="CV35" s="634"/>
      <c r="CW35" s="634"/>
      <c r="CX35" s="634"/>
      <c r="CY35" s="635"/>
      <c r="CZ35" s="624">
        <v>7.4</v>
      </c>
      <c r="DA35" s="636"/>
      <c r="DB35" s="636"/>
      <c r="DC35" s="637"/>
      <c r="DD35" s="627">
        <v>428985</v>
      </c>
      <c r="DE35" s="634"/>
      <c r="DF35" s="634"/>
      <c r="DG35" s="634"/>
      <c r="DH35" s="634"/>
      <c r="DI35" s="634"/>
      <c r="DJ35" s="634"/>
      <c r="DK35" s="635"/>
      <c r="DL35" s="627">
        <v>275042</v>
      </c>
      <c r="DM35" s="634"/>
      <c r="DN35" s="634"/>
      <c r="DO35" s="634"/>
      <c r="DP35" s="634"/>
      <c r="DQ35" s="634"/>
      <c r="DR35" s="634"/>
      <c r="DS35" s="634"/>
      <c r="DT35" s="634"/>
      <c r="DU35" s="634"/>
      <c r="DV35" s="635"/>
      <c r="DW35" s="624">
        <v>6.1</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959195</v>
      </c>
      <c r="S36" s="622"/>
      <c r="T36" s="622"/>
      <c r="U36" s="622"/>
      <c r="V36" s="622"/>
      <c r="W36" s="622"/>
      <c r="X36" s="622"/>
      <c r="Y36" s="623"/>
      <c r="Z36" s="659">
        <v>9.6999999999999993</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1148448</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24377</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2070484</v>
      </c>
      <c r="CS36" s="622"/>
      <c r="CT36" s="622"/>
      <c r="CU36" s="622"/>
      <c r="CV36" s="622"/>
      <c r="CW36" s="622"/>
      <c r="CX36" s="622"/>
      <c r="CY36" s="623"/>
      <c r="CZ36" s="624">
        <v>22.7</v>
      </c>
      <c r="DA36" s="636"/>
      <c r="DB36" s="636"/>
      <c r="DC36" s="637"/>
      <c r="DD36" s="627">
        <v>1913962</v>
      </c>
      <c r="DE36" s="622"/>
      <c r="DF36" s="622"/>
      <c r="DG36" s="622"/>
      <c r="DH36" s="622"/>
      <c r="DI36" s="622"/>
      <c r="DJ36" s="622"/>
      <c r="DK36" s="623"/>
      <c r="DL36" s="627">
        <v>1392489</v>
      </c>
      <c r="DM36" s="622"/>
      <c r="DN36" s="622"/>
      <c r="DO36" s="622"/>
      <c r="DP36" s="622"/>
      <c r="DQ36" s="622"/>
      <c r="DR36" s="622"/>
      <c r="DS36" s="622"/>
      <c r="DT36" s="622"/>
      <c r="DU36" s="622"/>
      <c r="DV36" s="623"/>
      <c r="DW36" s="624">
        <v>30.8</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159195</v>
      </c>
      <c r="S37" s="622"/>
      <c r="T37" s="622"/>
      <c r="U37" s="622"/>
      <c r="V37" s="622"/>
      <c r="W37" s="622"/>
      <c r="X37" s="622"/>
      <c r="Y37" s="623"/>
      <c r="Z37" s="659">
        <v>1.6</v>
      </c>
      <c r="AA37" s="659"/>
      <c r="AB37" s="659"/>
      <c r="AC37" s="659"/>
      <c r="AD37" s="660" t="s">
        <v>122</v>
      </c>
      <c r="AE37" s="660"/>
      <c r="AF37" s="660"/>
      <c r="AG37" s="660"/>
      <c r="AH37" s="660"/>
      <c r="AI37" s="660"/>
      <c r="AJ37" s="660"/>
      <c r="AK37" s="660"/>
      <c r="AL37" s="624" t="s">
        <v>122</v>
      </c>
      <c r="AM37" s="625"/>
      <c r="AN37" s="625"/>
      <c r="AO37" s="661"/>
      <c r="AQ37" s="654" t="s">
        <v>319</v>
      </c>
      <c r="AR37" s="655"/>
      <c r="AS37" s="655"/>
      <c r="AT37" s="655"/>
      <c r="AU37" s="655"/>
      <c r="AV37" s="655"/>
      <c r="AW37" s="655"/>
      <c r="AX37" s="655"/>
      <c r="AY37" s="656"/>
      <c r="AZ37" s="621">
        <v>391400</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16331</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16255</v>
      </c>
      <c r="CS37" s="634"/>
      <c r="CT37" s="634"/>
      <c r="CU37" s="634"/>
      <c r="CV37" s="634"/>
      <c r="CW37" s="634"/>
      <c r="CX37" s="634"/>
      <c r="CY37" s="635"/>
      <c r="CZ37" s="624">
        <v>0.2</v>
      </c>
      <c r="DA37" s="636"/>
      <c r="DB37" s="636"/>
      <c r="DC37" s="637"/>
      <c r="DD37" s="627">
        <v>16255</v>
      </c>
      <c r="DE37" s="634"/>
      <c r="DF37" s="634"/>
      <c r="DG37" s="634"/>
      <c r="DH37" s="634"/>
      <c r="DI37" s="634"/>
      <c r="DJ37" s="634"/>
      <c r="DK37" s="635"/>
      <c r="DL37" s="627">
        <v>16255</v>
      </c>
      <c r="DM37" s="634"/>
      <c r="DN37" s="634"/>
      <c r="DO37" s="634"/>
      <c r="DP37" s="634"/>
      <c r="DQ37" s="634"/>
      <c r="DR37" s="634"/>
      <c r="DS37" s="634"/>
      <c r="DT37" s="634"/>
      <c r="DU37" s="634"/>
      <c r="DV37" s="635"/>
      <c r="DW37" s="624">
        <v>0.4</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534888</v>
      </c>
      <c r="S38" s="622"/>
      <c r="T38" s="622"/>
      <c r="U38" s="622"/>
      <c r="V38" s="622"/>
      <c r="W38" s="622"/>
      <c r="X38" s="622"/>
      <c r="Y38" s="623"/>
      <c r="Z38" s="659">
        <v>5.4</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354323</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1662</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387278</v>
      </c>
      <c r="CS38" s="622"/>
      <c r="CT38" s="622"/>
      <c r="CU38" s="622"/>
      <c r="CV38" s="622"/>
      <c r="CW38" s="622"/>
      <c r="CX38" s="622"/>
      <c r="CY38" s="623"/>
      <c r="CZ38" s="624">
        <v>4.2</v>
      </c>
      <c r="DA38" s="636"/>
      <c r="DB38" s="636"/>
      <c r="DC38" s="637"/>
      <c r="DD38" s="627">
        <v>312964</v>
      </c>
      <c r="DE38" s="622"/>
      <c r="DF38" s="622"/>
      <c r="DG38" s="622"/>
      <c r="DH38" s="622"/>
      <c r="DI38" s="622"/>
      <c r="DJ38" s="622"/>
      <c r="DK38" s="623"/>
      <c r="DL38" s="627">
        <v>299399</v>
      </c>
      <c r="DM38" s="622"/>
      <c r="DN38" s="622"/>
      <c r="DO38" s="622"/>
      <c r="DP38" s="622"/>
      <c r="DQ38" s="622"/>
      <c r="DR38" s="622"/>
      <c r="DS38" s="622"/>
      <c r="DT38" s="622"/>
      <c r="DU38" s="622"/>
      <c r="DV38" s="623"/>
      <c r="DW38" s="624">
        <v>6.6</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15447</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2206</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1060365</v>
      </c>
      <c r="CS39" s="634"/>
      <c r="CT39" s="634"/>
      <c r="CU39" s="634"/>
      <c r="CV39" s="634"/>
      <c r="CW39" s="634"/>
      <c r="CX39" s="634"/>
      <c r="CY39" s="635"/>
      <c r="CZ39" s="624">
        <v>11.6</v>
      </c>
      <c r="DA39" s="636"/>
      <c r="DB39" s="636"/>
      <c r="DC39" s="637"/>
      <c r="DD39" s="627">
        <v>60451</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11288</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83</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21098</v>
      </c>
      <c r="CS40" s="622"/>
      <c r="CT40" s="622"/>
      <c r="CU40" s="622"/>
      <c r="CV40" s="622"/>
      <c r="CW40" s="622"/>
      <c r="CX40" s="622"/>
      <c r="CY40" s="623"/>
      <c r="CZ40" s="624">
        <v>0.2</v>
      </c>
      <c r="DA40" s="636"/>
      <c r="DB40" s="636"/>
      <c r="DC40" s="637"/>
      <c r="DD40" s="627">
        <v>1006</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9906430</v>
      </c>
      <c r="S41" s="646"/>
      <c r="T41" s="646"/>
      <c r="U41" s="646"/>
      <c r="V41" s="646"/>
      <c r="W41" s="646"/>
      <c r="X41" s="646"/>
      <c r="Y41" s="649"/>
      <c r="Z41" s="650">
        <v>100</v>
      </c>
      <c r="AA41" s="650"/>
      <c r="AB41" s="650"/>
      <c r="AC41" s="650"/>
      <c r="AD41" s="651">
        <v>4507760</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92625</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1</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294653</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305</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1528709</v>
      </c>
      <c r="CS42" s="634"/>
      <c r="CT42" s="634"/>
      <c r="CU42" s="634"/>
      <c r="CV42" s="634"/>
      <c r="CW42" s="634"/>
      <c r="CX42" s="634"/>
      <c r="CY42" s="635"/>
      <c r="CZ42" s="624">
        <v>16.7</v>
      </c>
      <c r="DA42" s="636"/>
      <c r="DB42" s="636"/>
      <c r="DC42" s="637"/>
      <c r="DD42" s="627">
        <v>477783</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37248</v>
      </c>
      <c r="CS43" s="634"/>
      <c r="CT43" s="634"/>
      <c r="CU43" s="634"/>
      <c r="CV43" s="634"/>
      <c r="CW43" s="634"/>
      <c r="CX43" s="634"/>
      <c r="CY43" s="635"/>
      <c r="CZ43" s="624">
        <v>0.4</v>
      </c>
      <c r="DA43" s="636"/>
      <c r="DB43" s="636"/>
      <c r="DC43" s="637"/>
      <c r="DD43" s="627">
        <v>37248</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1503496</v>
      </c>
      <c r="CS44" s="622"/>
      <c r="CT44" s="622"/>
      <c r="CU44" s="622"/>
      <c r="CV44" s="622"/>
      <c r="CW44" s="622"/>
      <c r="CX44" s="622"/>
      <c r="CY44" s="623"/>
      <c r="CZ44" s="624">
        <v>16.5</v>
      </c>
      <c r="DA44" s="625"/>
      <c r="DB44" s="625"/>
      <c r="DC44" s="626"/>
      <c r="DD44" s="627">
        <v>476167</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634103</v>
      </c>
      <c r="CS45" s="634"/>
      <c r="CT45" s="634"/>
      <c r="CU45" s="634"/>
      <c r="CV45" s="634"/>
      <c r="CW45" s="634"/>
      <c r="CX45" s="634"/>
      <c r="CY45" s="635"/>
      <c r="CZ45" s="624">
        <v>6.9</v>
      </c>
      <c r="DA45" s="636"/>
      <c r="DB45" s="636"/>
      <c r="DC45" s="637"/>
      <c r="DD45" s="627">
        <v>42132</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867293</v>
      </c>
      <c r="CS46" s="622"/>
      <c r="CT46" s="622"/>
      <c r="CU46" s="622"/>
      <c r="CV46" s="622"/>
      <c r="CW46" s="622"/>
      <c r="CX46" s="622"/>
      <c r="CY46" s="623"/>
      <c r="CZ46" s="624">
        <v>9.5</v>
      </c>
      <c r="DA46" s="625"/>
      <c r="DB46" s="625"/>
      <c r="DC46" s="626"/>
      <c r="DD46" s="627">
        <v>431935</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25213</v>
      </c>
      <c r="CS47" s="634"/>
      <c r="CT47" s="634"/>
      <c r="CU47" s="634"/>
      <c r="CV47" s="634"/>
      <c r="CW47" s="634"/>
      <c r="CX47" s="634"/>
      <c r="CY47" s="635"/>
      <c r="CZ47" s="624">
        <v>0.3</v>
      </c>
      <c r="DA47" s="636"/>
      <c r="DB47" s="636"/>
      <c r="DC47" s="637"/>
      <c r="DD47" s="627">
        <v>1616</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9133007</v>
      </c>
      <c r="CS49" s="606"/>
      <c r="CT49" s="606"/>
      <c r="CU49" s="606"/>
      <c r="CV49" s="606"/>
      <c r="CW49" s="606"/>
      <c r="CX49" s="606"/>
      <c r="CY49" s="607"/>
      <c r="CZ49" s="608">
        <v>100</v>
      </c>
      <c r="DA49" s="609"/>
      <c r="DB49" s="609"/>
      <c r="DC49" s="610"/>
      <c r="DD49" s="611">
        <v>6006624</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7HoM2T8rANHmdlrG5JbFntFonnW+RTozTXVqtkaSjFxf2OIfUt2odml8T/BJdRQE8kFau7rXm+YnGSr+AXwd/A==" saltValue="zIQsJC5dIJYXusRVjb71a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zoomScaleNormal="100" zoomScaleSheetLayoutView="70" workbookViewId="0">
      <selection activeCell="AK7" sqref="AK7:AO7"/>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9909</v>
      </c>
      <c r="R7" s="1103"/>
      <c r="S7" s="1103"/>
      <c r="T7" s="1103"/>
      <c r="U7" s="1103"/>
      <c r="V7" s="1103">
        <v>9136</v>
      </c>
      <c r="W7" s="1103"/>
      <c r="X7" s="1103"/>
      <c r="Y7" s="1103"/>
      <c r="Z7" s="1103"/>
      <c r="AA7" s="1103">
        <v>773</v>
      </c>
      <c r="AB7" s="1103"/>
      <c r="AC7" s="1103"/>
      <c r="AD7" s="1103"/>
      <c r="AE7" s="1104"/>
      <c r="AF7" s="1105">
        <v>525</v>
      </c>
      <c r="AG7" s="1106"/>
      <c r="AH7" s="1106"/>
      <c r="AI7" s="1106"/>
      <c r="AJ7" s="1107"/>
      <c r="AK7" s="1108">
        <v>920</v>
      </c>
      <c r="AL7" s="1109"/>
      <c r="AM7" s="1109"/>
      <c r="AN7" s="1109"/>
      <c r="AO7" s="1109"/>
      <c r="AP7" s="1109">
        <v>5129</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376</v>
      </c>
      <c r="B23" s="937" t="s">
        <v>377</v>
      </c>
      <c r="C23" s="938"/>
      <c r="D23" s="938"/>
      <c r="E23" s="938"/>
      <c r="F23" s="938"/>
      <c r="G23" s="938"/>
      <c r="H23" s="938"/>
      <c r="I23" s="938"/>
      <c r="J23" s="938"/>
      <c r="K23" s="938"/>
      <c r="L23" s="938"/>
      <c r="M23" s="938"/>
      <c r="N23" s="938"/>
      <c r="O23" s="938"/>
      <c r="P23" s="948"/>
      <c r="Q23" s="1067">
        <v>9906</v>
      </c>
      <c r="R23" s="1061"/>
      <c r="S23" s="1061"/>
      <c r="T23" s="1061"/>
      <c r="U23" s="1061"/>
      <c r="V23" s="1061">
        <v>9133</v>
      </c>
      <c r="W23" s="1061"/>
      <c r="X23" s="1061"/>
      <c r="Y23" s="1061"/>
      <c r="Z23" s="1061"/>
      <c r="AA23" s="1061">
        <v>773</v>
      </c>
      <c r="AB23" s="1061"/>
      <c r="AC23" s="1061"/>
      <c r="AD23" s="1061"/>
      <c r="AE23" s="1068"/>
      <c r="AF23" s="1069">
        <v>525</v>
      </c>
      <c r="AG23" s="1061"/>
      <c r="AH23" s="1061"/>
      <c r="AI23" s="1061"/>
      <c r="AJ23" s="1070"/>
      <c r="AK23" s="1071"/>
      <c r="AL23" s="1072"/>
      <c r="AM23" s="1072"/>
      <c r="AN23" s="1072"/>
      <c r="AO23" s="1072"/>
      <c r="AP23" s="1061">
        <v>5129</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388</v>
      </c>
      <c r="C28" s="1048"/>
      <c r="D28" s="1048"/>
      <c r="E28" s="1048"/>
      <c r="F28" s="1048"/>
      <c r="G28" s="1048"/>
      <c r="H28" s="1048"/>
      <c r="I28" s="1048"/>
      <c r="J28" s="1048"/>
      <c r="K28" s="1048"/>
      <c r="L28" s="1048"/>
      <c r="M28" s="1048"/>
      <c r="N28" s="1048"/>
      <c r="O28" s="1048"/>
      <c r="P28" s="1049"/>
      <c r="Q28" s="1050">
        <v>1006</v>
      </c>
      <c r="R28" s="1051"/>
      <c r="S28" s="1051"/>
      <c r="T28" s="1051"/>
      <c r="U28" s="1051"/>
      <c r="V28" s="1051">
        <v>981</v>
      </c>
      <c r="W28" s="1051"/>
      <c r="X28" s="1051"/>
      <c r="Y28" s="1051"/>
      <c r="Z28" s="1051"/>
      <c r="AA28" s="1051">
        <v>24</v>
      </c>
      <c r="AB28" s="1051"/>
      <c r="AC28" s="1051"/>
      <c r="AD28" s="1051"/>
      <c r="AE28" s="1052"/>
      <c r="AF28" s="1053">
        <v>24</v>
      </c>
      <c r="AG28" s="1051"/>
      <c r="AH28" s="1051"/>
      <c r="AI28" s="1051"/>
      <c r="AJ28" s="1054"/>
      <c r="AK28" s="1042">
        <v>93</v>
      </c>
      <c r="AL28" s="1043"/>
      <c r="AM28" s="1043"/>
      <c r="AN28" s="1043"/>
      <c r="AO28" s="1043"/>
      <c r="AP28" s="1043" t="s">
        <v>548</v>
      </c>
      <c r="AQ28" s="1043"/>
      <c r="AR28" s="1043"/>
      <c r="AS28" s="1043"/>
      <c r="AT28" s="1043"/>
      <c r="AU28" s="1043" t="s">
        <v>548</v>
      </c>
      <c r="AV28" s="1043"/>
      <c r="AW28" s="1043"/>
      <c r="AX28" s="1043"/>
      <c r="AY28" s="1043"/>
      <c r="AZ28" s="1044" t="s">
        <v>548</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389</v>
      </c>
      <c r="C29" s="1031"/>
      <c r="D29" s="1031"/>
      <c r="E29" s="1031"/>
      <c r="F29" s="1031"/>
      <c r="G29" s="1031"/>
      <c r="H29" s="1031"/>
      <c r="I29" s="1031"/>
      <c r="J29" s="1031"/>
      <c r="K29" s="1031"/>
      <c r="L29" s="1031"/>
      <c r="M29" s="1031"/>
      <c r="N29" s="1031"/>
      <c r="O29" s="1031"/>
      <c r="P29" s="1032"/>
      <c r="Q29" s="1038">
        <v>142</v>
      </c>
      <c r="R29" s="1039"/>
      <c r="S29" s="1039"/>
      <c r="T29" s="1039"/>
      <c r="U29" s="1039"/>
      <c r="V29" s="1039">
        <v>141</v>
      </c>
      <c r="W29" s="1039"/>
      <c r="X29" s="1039"/>
      <c r="Y29" s="1039"/>
      <c r="Z29" s="1039"/>
      <c r="AA29" s="1039">
        <v>2</v>
      </c>
      <c r="AB29" s="1039"/>
      <c r="AC29" s="1039"/>
      <c r="AD29" s="1039"/>
      <c r="AE29" s="1040"/>
      <c r="AF29" s="1035">
        <v>2</v>
      </c>
      <c r="AG29" s="1036"/>
      <c r="AH29" s="1036"/>
      <c r="AI29" s="1036"/>
      <c r="AJ29" s="1037"/>
      <c r="AK29" s="980">
        <v>32</v>
      </c>
      <c r="AL29" s="971"/>
      <c r="AM29" s="971"/>
      <c r="AN29" s="971"/>
      <c r="AO29" s="971"/>
      <c r="AP29" s="971" t="s">
        <v>548</v>
      </c>
      <c r="AQ29" s="971"/>
      <c r="AR29" s="971"/>
      <c r="AS29" s="971"/>
      <c r="AT29" s="971"/>
      <c r="AU29" s="971" t="s">
        <v>548</v>
      </c>
      <c r="AV29" s="971"/>
      <c r="AW29" s="971"/>
      <c r="AX29" s="971"/>
      <c r="AY29" s="971"/>
      <c r="AZ29" s="1041" t="s">
        <v>548</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390</v>
      </c>
      <c r="C30" s="1031"/>
      <c r="D30" s="1031"/>
      <c r="E30" s="1031"/>
      <c r="F30" s="1031"/>
      <c r="G30" s="1031"/>
      <c r="H30" s="1031"/>
      <c r="I30" s="1031"/>
      <c r="J30" s="1031"/>
      <c r="K30" s="1031"/>
      <c r="L30" s="1031"/>
      <c r="M30" s="1031"/>
      <c r="N30" s="1031"/>
      <c r="O30" s="1031"/>
      <c r="P30" s="1032"/>
      <c r="Q30" s="1038">
        <v>989</v>
      </c>
      <c r="R30" s="1039"/>
      <c r="S30" s="1039"/>
      <c r="T30" s="1039"/>
      <c r="U30" s="1039"/>
      <c r="V30" s="1039">
        <v>942</v>
      </c>
      <c r="W30" s="1039"/>
      <c r="X30" s="1039"/>
      <c r="Y30" s="1039"/>
      <c r="Z30" s="1039"/>
      <c r="AA30" s="1039">
        <v>47</v>
      </c>
      <c r="AB30" s="1039"/>
      <c r="AC30" s="1039"/>
      <c r="AD30" s="1039"/>
      <c r="AE30" s="1040"/>
      <c r="AF30" s="1035">
        <v>47</v>
      </c>
      <c r="AG30" s="1036"/>
      <c r="AH30" s="1036"/>
      <c r="AI30" s="1036"/>
      <c r="AJ30" s="1037"/>
      <c r="AK30" s="980">
        <v>158</v>
      </c>
      <c r="AL30" s="971"/>
      <c r="AM30" s="971"/>
      <c r="AN30" s="971"/>
      <c r="AO30" s="971"/>
      <c r="AP30" s="971" t="s">
        <v>548</v>
      </c>
      <c r="AQ30" s="971"/>
      <c r="AR30" s="971"/>
      <c r="AS30" s="971"/>
      <c r="AT30" s="971"/>
      <c r="AU30" s="971" t="s">
        <v>548</v>
      </c>
      <c r="AV30" s="971"/>
      <c r="AW30" s="971"/>
      <c r="AX30" s="971"/>
      <c r="AY30" s="971"/>
      <c r="AZ30" s="1041" t="s">
        <v>548</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391</v>
      </c>
      <c r="C31" s="1031"/>
      <c r="D31" s="1031"/>
      <c r="E31" s="1031"/>
      <c r="F31" s="1031"/>
      <c r="G31" s="1031"/>
      <c r="H31" s="1031"/>
      <c r="I31" s="1031"/>
      <c r="J31" s="1031"/>
      <c r="K31" s="1031"/>
      <c r="L31" s="1031"/>
      <c r="M31" s="1031"/>
      <c r="N31" s="1031"/>
      <c r="O31" s="1031"/>
      <c r="P31" s="1032"/>
      <c r="Q31" s="1038">
        <v>361</v>
      </c>
      <c r="R31" s="1039"/>
      <c r="S31" s="1039"/>
      <c r="T31" s="1039"/>
      <c r="U31" s="1039"/>
      <c r="V31" s="1039">
        <v>322</v>
      </c>
      <c r="W31" s="1039"/>
      <c r="X31" s="1039"/>
      <c r="Y31" s="1039"/>
      <c r="Z31" s="1039"/>
      <c r="AA31" s="1039">
        <v>40</v>
      </c>
      <c r="AB31" s="1039"/>
      <c r="AC31" s="1039"/>
      <c r="AD31" s="1039"/>
      <c r="AE31" s="1040"/>
      <c r="AF31" s="1035">
        <v>520</v>
      </c>
      <c r="AG31" s="1036"/>
      <c r="AH31" s="1036"/>
      <c r="AI31" s="1036"/>
      <c r="AJ31" s="1037"/>
      <c r="AK31" s="980">
        <v>15</v>
      </c>
      <c r="AL31" s="971"/>
      <c r="AM31" s="971"/>
      <c r="AN31" s="971"/>
      <c r="AO31" s="971"/>
      <c r="AP31" s="971">
        <v>121</v>
      </c>
      <c r="AQ31" s="971"/>
      <c r="AR31" s="971"/>
      <c r="AS31" s="971"/>
      <c r="AT31" s="971"/>
      <c r="AU31" s="971">
        <v>15</v>
      </c>
      <c r="AV31" s="971"/>
      <c r="AW31" s="971"/>
      <c r="AX31" s="971"/>
      <c r="AY31" s="971"/>
      <c r="AZ31" s="1041" t="s">
        <v>548</v>
      </c>
      <c r="BA31" s="1041"/>
      <c r="BB31" s="1041"/>
      <c r="BC31" s="1041"/>
      <c r="BD31" s="1041"/>
      <c r="BE31" s="972" t="s">
        <v>392</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351</v>
      </c>
      <c r="R32" s="1039"/>
      <c r="S32" s="1039"/>
      <c r="T32" s="1039"/>
      <c r="U32" s="1039"/>
      <c r="V32" s="1039">
        <v>310</v>
      </c>
      <c r="W32" s="1039"/>
      <c r="X32" s="1039"/>
      <c r="Y32" s="1039"/>
      <c r="Z32" s="1039"/>
      <c r="AA32" s="1039">
        <v>42</v>
      </c>
      <c r="AB32" s="1039"/>
      <c r="AC32" s="1039"/>
      <c r="AD32" s="1039"/>
      <c r="AE32" s="1040"/>
      <c r="AF32" s="1035">
        <v>721</v>
      </c>
      <c r="AG32" s="1036"/>
      <c r="AH32" s="1036"/>
      <c r="AI32" s="1036"/>
      <c r="AJ32" s="1037"/>
      <c r="AK32" s="980">
        <v>354</v>
      </c>
      <c r="AL32" s="971"/>
      <c r="AM32" s="971"/>
      <c r="AN32" s="971"/>
      <c r="AO32" s="971"/>
      <c r="AP32" s="971">
        <v>357</v>
      </c>
      <c r="AQ32" s="971"/>
      <c r="AR32" s="971"/>
      <c r="AS32" s="971"/>
      <c r="AT32" s="971"/>
      <c r="AU32" s="971">
        <v>357</v>
      </c>
      <c r="AV32" s="971"/>
      <c r="AW32" s="971"/>
      <c r="AX32" s="971"/>
      <c r="AY32" s="971"/>
      <c r="AZ32" s="1041" t="s">
        <v>548</v>
      </c>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394</v>
      </c>
      <c r="C33" s="1031"/>
      <c r="D33" s="1031"/>
      <c r="E33" s="1031"/>
      <c r="F33" s="1031"/>
      <c r="G33" s="1031"/>
      <c r="H33" s="1031"/>
      <c r="I33" s="1031"/>
      <c r="J33" s="1031"/>
      <c r="K33" s="1031"/>
      <c r="L33" s="1031"/>
      <c r="M33" s="1031"/>
      <c r="N33" s="1031"/>
      <c r="O33" s="1031"/>
      <c r="P33" s="1032"/>
      <c r="Q33" s="1038">
        <v>860</v>
      </c>
      <c r="R33" s="1039"/>
      <c r="S33" s="1039"/>
      <c r="T33" s="1039"/>
      <c r="U33" s="1039"/>
      <c r="V33" s="1039">
        <v>765</v>
      </c>
      <c r="W33" s="1039"/>
      <c r="X33" s="1039"/>
      <c r="Y33" s="1039"/>
      <c r="Z33" s="1039"/>
      <c r="AA33" s="1039">
        <v>95</v>
      </c>
      <c r="AB33" s="1039"/>
      <c r="AC33" s="1039"/>
      <c r="AD33" s="1039"/>
      <c r="AE33" s="1040"/>
      <c r="AF33" s="1035">
        <v>198</v>
      </c>
      <c r="AG33" s="1036"/>
      <c r="AH33" s="1036"/>
      <c r="AI33" s="1036"/>
      <c r="AJ33" s="1037"/>
      <c r="AK33" s="980">
        <v>391</v>
      </c>
      <c r="AL33" s="971"/>
      <c r="AM33" s="971"/>
      <c r="AN33" s="971"/>
      <c r="AO33" s="971"/>
      <c r="AP33" s="971">
        <v>1925</v>
      </c>
      <c r="AQ33" s="971"/>
      <c r="AR33" s="971"/>
      <c r="AS33" s="971"/>
      <c r="AT33" s="971"/>
      <c r="AU33" s="971">
        <v>1532</v>
      </c>
      <c r="AV33" s="971"/>
      <c r="AW33" s="971"/>
      <c r="AX33" s="971"/>
      <c r="AY33" s="971"/>
      <c r="AZ33" s="1041" t="s">
        <v>548</v>
      </c>
      <c r="BA33" s="1041"/>
      <c r="BB33" s="1041"/>
      <c r="BC33" s="1041"/>
      <c r="BD33" s="1041"/>
      <c r="BE33" s="972" t="s">
        <v>392</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376</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1512</v>
      </c>
      <c r="AG63" s="959"/>
      <c r="AH63" s="959"/>
      <c r="AI63" s="959"/>
      <c r="AJ63" s="1022"/>
      <c r="AK63" s="1023"/>
      <c r="AL63" s="963"/>
      <c r="AM63" s="963"/>
      <c r="AN63" s="963"/>
      <c r="AO63" s="963"/>
      <c r="AP63" s="959">
        <v>2403</v>
      </c>
      <c r="AQ63" s="959"/>
      <c r="AR63" s="959"/>
      <c r="AS63" s="959"/>
      <c r="AT63" s="959"/>
      <c r="AU63" s="959">
        <v>1905</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398</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399</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549</v>
      </c>
      <c r="C68" s="986"/>
      <c r="D68" s="986"/>
      <c r="E68" s="986"/>
      <c r="F68" s="986"/>
      <c r="G68" s="986"/>
      <c r="H68" s="986"/>
      <c r="I68" s="986"/>
      <c r="J68" s="986"/>
      <c r="K68" s="986"/>
      <c r="L68" s="986"/>
      <c r="M68" s="986"/>
      <c r="N68" s="986"/>
      <c r="O68" s="986"/>
      <c r="P68" s="987"/>
      <c r="Q68" s="988">
        <v>787</v>
      </c>
      <c r="R68" s="982"/>
      <c r="S68" s="982"/>
      <c r="T68" s="982"/>
      <c r="U68" s="982"/>
      <c r="V68" s="982">
        <v>700</v>
      </c>
      <c r="W68" s="982"/>
      <c r="X68" s="982"/>
      <c r="Y68" s="982"/>
      <c r="Z68" s="982"/>
      <c r="AA68" s="982">
        <v>87</v>
      </c>
      <c r="AB68" s="982"/>
      <c r="AC68" s="982"/>
      <c r="AD68" s="982"/>
      <c r="AE68" s="982"/>
      <c r="AF68" s="982">
        <v>87</v>
      </c>
      <c r="AG68" s="982"/>
      <c r="AH68" s="982"/>
      <c r="AI68" s="982"/>
      <c r="AJ68" s="982"/>
      <c r="AK68" s="982">
        <v>33</v>
      </c>
      <c r="AL68" s="982"/>
      <c r="AM68" s="982"/>
      <c r="AN68" s="982"/>
      <c r="AO68" s="982"/>
      <c r="AP68" s="982" t="s">
        <v>487</v>
      </c>
      <c r="AQ68" s="982"/>
      <c r="AR68" s="982"/>
      <c r="AS68" s="982"/>
      <c r="AT68" s="982"/>
      <c r="AU68" s="982" t="s">
        <v>548</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550</v>
      </c>
      <c r="C69" s="975"/>
      <c r="D69" s="975"/>
      <c r="E69" s="975"/>
      <c r="F69" s="975"/>
      <c r="G69" s="975"/>
      <c r="H69" s="975"/>
      <c r="I69" s="975"/>
      <c r="J69" s="975"/>
      <c r="K69" s="975"/>
      <c r="L69" s="975"/>
      <c r="M69" s="975"/>
      <c r="N69" s="975"/>
      <c r="O69" s="975"/>
      <c r="P69" s="976"/>
      <c r="Q69" s="977">
        <v>402</v>
      </c>
      <c r="R69" s="971"/>
      <c r="S69" s="971"/>
      <c r="T69" s="971"/>
      <c r="U69" s="971"/>
      <c r="V69" s="971">
        <v>389</v>
      </c>
      <c r="W69" s="971"/>
      <c r="X69" s="971"/>
      <c r="Y69" s="971"/>
      <c r="Z69" s="971"/>
      <c r="AA69" s="971">
        <v>13</v>
      </c>
      <c r="AB69" s="971"/>
      <c r="AC69" s="971"/>
      <c r="AD69" s="971"/>
      <c r="AE69" s="971"/>
      <c r="AF69" s="971">
        <v>13</v>
      </c>
      <c r="AG69" s="971"/>
      <c r="AH69" s="971"/>
      <c r="AI69" s="971"/>
      <c r="AJ69" s="971"/>
      <c r="AK69" s="971" t="s">
        <v>487</v>
      </c>
      <c r="AL69" s="971"/>
      <c r="AM69" s="971"/>
      <c r="AN69" s="971"/>
      <c r="AO69" s="971"/>
      <c r="AP69" s="971">
        <v>402</v>
      </c>
      <c r="AQ69" s="971"/>
      <c r="AR69" s="971"/>
      <c r="AS69" s="971"/>
      <c r="AT69" s="971"/>
      <c r="AU69" s="971">
        <v>20</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551</v>
      </c>
      <c r="C70" s="975"/>
      <c r="D70" s="975"/>
      <c r="E70" s="975"/>
      <c r="F70" s="975"/>
      <c r="G70" s="975"/>
      <c r="H70" s="975"/>
      <c r="I70" s="975"/>
      <c r="J70" s="975"/>
      <c r="K70" s="975"/>
      <c r="L70" s="975"/>
      <c r="M70" s="975"/>
      <c r="N70" s="975"/>
      <c r="O70" s="975"/>
      <c r="P70" s="976"/>
      <c r="Q70" s="977">
        <v>1876</v>
      </c>
      <c r="R70" s="971"/>
      <c r="S70" s="971"/>
      <c r="T70" s="971"/>
      <c r="U70" s="971"/>
      <c r="V70" s="971">
        <v>1810</v>
      </c>
      <c r="W70" s="971"/>
      <c r="X70" s="971"/>
      <c r="Y70" s="971"/>
      <c r="Z70" s="971"/>
      <c r="AA70" s="971">
        <v>66</v>
      </c>
      <c r="AB70" s="971"/>
      <c r="AC70" s="971"/>
      <c r="AD70" s="971"/>
      <c r="AE70" s="971"/>
      <c r="AF70" s="971">
        <v>66</v>
      </c>
      <c r="AG70" s="971"/>
      <c r="AH70" s="971"/>
      <c r="AI70" s="971"/>
      <c r="AJ70" s="971"/>
      <c r="AK70" s="971" t="s">
        <v>487</v>
      </c>
      <c r="AL70" s="971"/>
      <c r="AM70" s="971"/>
      <c r="AN70" s="971"/>
      <c r="AO70" s="971"/>
      <c r="AP70" s="971" t="s">
        <v>487</v>
      </c>
      <c r="AQ70" s="971"/>
      <c r="AR70" s="971"/>
      <c r="AS70" s="971"/>
      <c r="AT70" s="971"/>
      <c r="AU70" s="971" t="s">
        <v>548</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552</v>
      </c>
      <c r="C71" s="975"/>
      <c r="D71" s="975"/>
      <c r="E71" s="975"/>
      <c r="F71" s="975"/>
      <c r="G71" s="975"/>
      <c r="H71" s="975"/>
      <c r="I71" s="975"/>
      <c r="J71" s="975"/>
      <c r="K71" s="975"/>
      <c r="L71" s="975"/>
      <c r="M71" s="975"/>
      <c r="N71" s="975"/>
      <c r="O71" s="975"/>
      <c r="P71" s="976"/>
      <c r="Q71" s="977">
        <v>297869</v>
      </c>
      <c r="R71" s="971"/>
      <c r="S71" s="971"/>
      <c r="T71" s="971"/>
      <c r="U71" s="971"/>
      <c r="V71" s="971">
        <v>293113</v>
      </c>
      <c r="W71" s="971"/>
      <c r="X71" s="971"/>
      <c r="Y71" s="971"/>
      <c r="Z71" s="971"/>
      <c r="AA71" s="971">
        <v>4756</v>
      </c>
      <c r="AB71" s="971"/>
      <c r="AC71" s="971"/>
      <c r="AD71" s="971"/>
      <c r="AE71" s="971"/>
      <c r="AF71" s="971">
        <v>4756</v>
      </c>
      <c r="AG71" s="971"/>
      <c r="AH71" s="971"/>
      <c r="AI71" s="971"/>
      <c r="AJ71" s="971"/>
      <c r="AK71" s="971">
        <v>1710</v>
      </c>
      <c r="AL71" s="971"/>
      <c r="AM71" s="971"/>
      <c r="AN71" s="971"/>
      <c r="AO71" s="971"/>
      <c r="AP71" s="971" t="s">
        <v>487</v>
      </c>
      <c r="AQ71" s="971"/>
      <c r="AR71" s="971"/>
      <c r="AS71" s="971"/>
      <c r="AT71" s="971"/>
      <c r="AU71" s="971" t="s">
        <v>548</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553</v>
      </c>
      <c r="C72" s="975"/>
      <c r="D72" s="975"/>
      <c r="E72" s="975"/>
      <c r="F72" s="975"/>
      <c r="G72" s="975"/>
      <c r="H72" s="975"/>
      <c r="I72" s="975"/>
      <c r="J72" s="975"/>
      <c r="K72" s="975"/>
      <c r="L72" s="975"/>
      <c r="M72" s="975"/>
      <c r="N72" s="975"/>
      <c r="O72" s="975"/>
      <c r="P72" s="976"/>
      <c r="Q72" s="977">
        <v>483</v>
      </c>
      <c r="R72" s="971"/>
      <c r="S72" s="971"/>
      <c r="T72" s="971"/>
      <c r="U72" s="971"/>
      <c r="V72" s="971">
        <v>397</v>
      </c>
      <c r="W72" s="971"/>
      <c r="X72" s="971"/>
      <c r="Y72" s="971"/>
      <c r="Z72" s="971"/>
      <c r="AA72" s="971">
        <v>87</v>
      </c>
      <c r="AB72" s="971"/>
      <c r="AC72" s="971"/>
      <c r="AD72" s="971"/>
      <c r="AE72" s="971"/>
      <c r="AF72" s="971">
        <v>87</v>
      </c>
      <c r="AG72" s="971"/>
      <c r="AH72" s="971"/>
      <c r="AI72" s="971"/>
      <c r="AJ72" s="971"/>
      <c r="AK72" s="971">
        <v>93</v>
      </c>
      <c r="AL72" s="971"/>
      <c r="AM72" s="971"/>
      <c r="AN72" s="971"/>
      <c r="AO72" s="971"/>
      <c r="AP72" s="971" t="s">
        <v>487</v>
      </c>
      <c r="AQ72" s="971"/>
      <c r="AR72" s="971"/>
      <c r="AS72" s="971"/>
      <c r="AT72" s="971"/>
      <c r="AU72" s="971" t="s">
        <v>548</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554</v>
      </c>
      <c r="C73" s="975"/>
      <c r="D73" s="975"/>
      <c r="E73" s="975"/>
      <c r="F73" s="975"/>
      <c r="G73" s="975"/>
      <c r="H73" s="975"/>
      <c r="I73" s="975"/>
      <c r="J73" s="975"/>
      <c r="K73" s="975"/>
      <c r="L73" s="975"/>
      <c r="M73" s="975"/>
      <c r="N73" s="975"/>
      <c r="O73" s="975"/>
      <c r="P73" s="976"/>
      <c r="Q73" s="977">
        <v>5552</v>
      </c>
      <c r="R73" s="971"/>
      <c r="S73" s="971"/>
      <c r="T73" s="971"/>
      <c r="U73" s="971"/>
      <c r="V73" s="971">
        <v>4641</v>
      </c>
      <c r="W73" s="971"/>
      <c r="X73" s="971"/>
      <c r="Y73" s="971"/>
      <c r="Z73" s="971"/>
      <c r="AA73" s="971">
        <v>912</v>
      </c>
      <c r="AB73" s="971"/>
      <c r="AC73" s="971"/>
      <c r="AD73" s="971"/>
      <c r="AE73" s="971"/>
      <c r="AF73" s="971">
        <v>912</v>
      </c>
      <c r="AG73" s="971"/>
      <c r="AH73" s="971"/>
      <c r="AI73" s="971"/>
      <c r="AJ73" s="971"/>
      <c r="AK73" s="971">
        <v>0</v>
      </c>
      <c r="AL73" s="971"/>
      <c r="AM73" s="971"/>
      <c r="AN73" s="971"/>
      <c r="AO73" s="971"/>
      <c r="AP73" s="971" t="s">
        <v>487</v>
      </c>
      <c r="AQ73" s="971"/>
      <c r="AR73" s="971"/>
      <c r="AS73" s="971"/>
      <c r="AT73" s="971"/>
      <c r="AU73" s="971" t="s">
        <v>548</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555</v>
      </c>
      <c r="C74" s="975"/>
      <c r="D74" s="975"/>
      <c r="E74" s="975"/>
      <c r="F74" s="975"/>
      <c r="G74" s="975"/>
      <c r="H74" s="975"/>
      <c r="I74" s="975"/>
      <c r="J74" s="975"/>
      <c r="K74" s="975"/>
      <c r="L74" s="975"/>
      <c r="M74" s="975"/>
      <c r="N74" s="975"/>
      <c r="O74" s="975"/>
      <c r="P74" s="976"/>
      <c r="Q74" s="977">
        <v>1491</v>
      </c>
      <c r="R74" s="971"/>
      <c r="S74" s="971"/>
      <c r="T74" s="971"/>
      <c r="U74" s="971"/>
      <c r="V74" s="971">
        <v>1487</v>
      </c>
      <c r="W74" s="971"/>
      <c r="X74" s="971"/>
      <c r="Y74" s="971"/>
      <c r="Z74" s="971"/>
      <c r="AA74" s="971">
        <v>3</v>
      </c>
      <c r="AB74" s="971"/>
      <c r="AC74" s="971"/>
      <c r="AD74" s="971"/>
      <c r="AE74" s="971"/>
      <c r="AF74" s="971">
        <v>3</v>
      </c>
      <c r="AG74" s="971"/>
      <c r="AH74" s="971"/>
      <c r="AI74" s="971"/>
      <c r="AJ74" s="971"/>
      <c r="AK74" s="971">
        <v>41</v>
      </c>
      <c r="AL74" s="971"/>
      <c r="AM74" s="971"/>
      <c r="AN74" s="971"/>
      <c r="AO74" s="971"/>
      <c r="AP74" s="971" t="s">
        <v>487</v>
      </c>
      <c r="AQ74" s="971"/>
      <c r="AR74" s="971"/>
      <c r="AS74" s="971"/>
      <c r="AT74" s="971"/>
      <c r="AU74" s="971" t="s">
        <v>548</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556</v>
      </c>
      <c r="C75" s="975"/>
      <c r="D75" s="975"/>
      <c r="E75" s="975"/>
      <c r="F75" s="975"/>
      <c r="G75" s="975"/>
      <c r="H75" s="975"/>
      <c r="I75" s="975"/>
      <c r="J75" s="975"/>
      <c r="K75" s="975"/>
      <c r="L75" s="975"/>
      <c r="M75" s="975"/>
      <c r="N75" s="975"/>
      <c r="O75" s="975"/>
      <c r="P75" s="976"/>
      <c r="Q75" s="978">
        <v>8</v>
      </c>
      <c r="R75" s="979"/>
      <c r="S75" s="979"/>
      <c r="T75" s="979"/>
      <c r="U75" s="980"/>
      <c r="V75" s="981">
        <v>7</v>
      </c>
      <c r="W75" s="979"/>
      <c r="X75" s="979"/>
      <c r="Y75" s="979"/>
      <c r="Z75" s="980"/>
      <c r="AA75" s="981">
        <v>0</v>
      </c>
      <c r="AB75" s="979"/>
      <c r="AC75" s="979"/>
      <c r="AD75" s="979"/>
      <c r="AE75" s="980"/>
      <c r="AF75" s="981">
        <v>0</v>
      </c>
      <c r="AG75" s="979"/>
      <c r="AH75" s="979"/>
      <c r="AI75" s="979"/>
      <c r="AJ75" s="980"/>
      <c r="AK75" s="981">
        <v>5</v>
      </c>
      <c r="AL75" s="979"/>
      <c r="AM75" s="979"/>
      <c r="AN75" s="979"/>
      <c r="AO75" s="980"/>
      <c r="AP75" s="981" t="s">
        <v>487</v>
      </c>
      <c r="AQ75" s="979"/>
      <c r="AR75" s="979"/>
      <c r="AS75" s="979"/>
      <c r="AT75" s="980"/>
      <c r="AU75" s="981" t="s">
        <v>548</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557</v>
      </c>
      <c r="C76" s="975"/>
      <c r="D76" s="975"/>
      <c r="E76" s="975"/>
      <c r="F76" s="975"/>
      <c r="G76" s="975"/>
      <c r="H76" s="975"/>
      <c r="I76" s="975"/>
      <c r="J76" s="975"/>
      <c r="K76" s="975"/>
      <c r="L76" s="975"/>
      <c r="M76" s="975"/>
      <c r="N76" s="975"/>
      <c r="O76" s="975"/>
      <c r="P76" s="976"/>
      <c r="Q76" s="978">
        <v>33</v>
      </c>
      <c r="R76" s="979"/>
      <c r="S76" s="979"/>
      <c r="T76" s="979"/>
      <c r="U76" s="980"/>
      <c r="V76" s="981">
        <v>17</v>
      </c>
      <c r="W76" s="979"/>
      <c r="X76" s="979"/>
      <c r="Y76" s="979"/>
      <c r="Z76" s="980"/>
      <c r="AA76" s="981">
        <v>17</v>
      </c>
      <c r="AB76" s="979"/>
      <c r="AC76" s="979"/>
      <c r="AD76" s="979"/>
      <c r="AE76" s="980"/>
      <c r="AF76" s="981">
        <v>17</v>
      </c>
      <c r="AG76" s="979"/>
      <c r="AH76" s="979"/>
      <c r="AI76" s="979"/>
      <c r="AJ76" s="980"/>
      <c r="AK76" s="981">
        <v>23</v>
      </c>
      <c r="AL76" s="979"/>
      <c r="AM76" s="979"/>
      <c r="AN76" s="979"/>
      <c r="AO76" s="980"/>
      <c r="AP76" s="981" t="s">
        <v>487</v>
      </c>
      <c r="AQ76" s="979"/>
      <c r="AR76" s="979"/>
      <c r="AS76" s="979"/>
      <c r="AT76" s="980"/>
      <c r="AU76" s="981" t="s">
        <v>548</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t="s">
        <v>558</v>
      </c>
      <c r="C77" s="975"/>
      <c r="D77" s="975"/>
      <c r="E77" s="975"/>
      <c r="F77" s="975"/>
      <c r="G77" s="975"/>
      <c r="H77" s="975"/>
      <c r="I77" s="975"/>
      <c r="J77" s="975"/>
      <c r="K77" s="975"/>
      <c r="L77" s="975"/>
      <c r="M77" s="975"/>
      <c r="N77" s="975"/>
      <c r="O77" s="975"/>
      <c r="P77" s="976"/>
      <c r="Q77" s="978">
        <v>772</v>
      </c>
      <c r="R77" s="979"/>
      <c r="S77" s="979"/>
      <c r="T77" s="979"/>
      <c r="U77" s="980"/>
      <c r="V77" s="981">
        <v>728</v>
      </c>
      <c r="W77" s="979"/>
      <c r="X77" s="979"/>
      <c r="Y77" s="979"/>
      <c r="Z77" s="980"/>
      <c r="AA77" s="981">
        <v>44</v>
      </c>
      <c r="AB77" s="979"/>
      <c r="AC77" s="979"/>
      <c r="AD77" s="979"/>
      <c r="AE77" s="980"/>
      <c r="AF77" s="981">
        <v>44</v>
      </c>
      <c r="AG77" s="979"/>
      <c r="AH77" s="979"/>
      <c r="AI77" s="979"/>
      <c r="AJ77" s="980"/>
      <c r="AK77" s="981">
        <v>315</v>
      </c>
      <c r="AL77" s="979"/>
      <c r="AM77" s="979"/>
      <c r="AN77" s="979"/>
      <c r="AO77" s="980"/>
      <c r="AP77" s="981" t="s">
        <v>487</v>
      </c>
      <c r="AQ77" s="979"/>
      <c r="AR77" s="979"/>
      <c r="AS77" s="979"/>
      <c r="AT77" s="980"/>
      <c r="AU77" s="981" t="s">
        <v>548</v>
      </c>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376</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5985</v>
      </c>
      <c r="AG88" s="959"/>
      <c r="AH88" s="959"/>
      <c r="AI88" s="959"/>
      <c r="AJ88" s="959"/>
      <c r="AK88" s="963"/>
      <c r="AL88" s="963"/>
      <c r="AM88" s="963"/>
      <c r="AN88" s="963"/>
      <c r="AO88" s="963"/>
      <c r="AP88" s="959">
        <v>402</v>
      </c>
      <c r="AQ88" s="959"/>
      <c r="AR88" s="959"/>
      <c r="AS88" s="959"/>
      <c r="AT88" s="959"/>
      <c r="AU88" s="959">
        <v>20</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294</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294</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294</v>
      </c>
      <c r="DR109" s="896"/>
      <c r="DS109" s="896"/>
      <c r="DT109" s="896"/>
      <c r="DU109" s="897"/>
      <c r="DV109" s="898" t="s">
        <v>411</v>
      </c>
      <c r="DW109" s="896"/>
      <c r="DX109" s="896"/>
      <c r="DY109" s="896"/>
      <c r="DZ109" s="929"/>
    </row>
    <row r="110" spans="1:131" s="218" customFormat="1" ht="26.25" customHeight="1" x14ac:dyDescent="0.15">
      <c r="A110" s="807" t="s">
        <v>413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414922</v>
      </c>
      <c r="AB110" s="889"/>
      <c r="AC110" s="889"/>
      <c r="AD110" s="889"/>
      <c r="AE110" s="890"/>
      <c r="AF110" s="891">
        <v>449910</v>
      </c>
      <c r="AG110" s="889"/>
      <c r="AH110" s="889"/>
      <c r="AI110" s="889"/>
      <c r="AJ110" s="890"/>
      <c r="AK110" s="891">
        <v>415539</v>
      </c>
      <c r="AL110" s="889"/>
      <c r="AM110" s="889"/>
      <c r="AN110" s="889"/>
      <c r="AO110" s="890"/>
      <c r="AP110" s="892">
        <v>10.6</v>
      </c>
      <c r="AQ110" s="893"/>
      <c r="AR110" s="893"/>
      <c r="AS110" s="893"/>
      <c r="AT110" s="894"/>
      <c r="AU110" s="930" t="s">
        <v>69</v>
      </c>
      <c r="AV110" s="931"/>
      <c r="AW110" s="931"/>
      <c r="AX110" s="931"/>
      <c r="AY110" s="931"/>
      <c r="AZ110" s="860" t="s">
        <v>414</v>
      </c>
      <c r="BA110" s="808"/>
      <c r="BB110" s="808"/>
      <c r="BC110" s="808"/>
      <c r="BD110" s="808"/>
      <c r="BE110" s="808"/>
      <c r="BF110" s="808"/>
      <c r="BG110" s="808"/>
      <c r="BH110" s="808"/>
      <c r="BI110" s="808"/>
      <c r="BJ110" s="808"/>
      <c r="BK110" s="808"/>
      <c r="BL110" s="808"/>
      <c r="BM110" s="808"/>
      <c r="BN110" s="808"/>
      <c r="BO110" s="808"/>
      <c r="BP110" s="809"/>
      <c r="BQ110" s="861">
        <v>4892042</v>
      </c>
      <c r="BR110" s="842"/>
      <c r="BS110" s="842"/>
      <c r="BT110" s="842"/>
      <c r="BU110" s="842"/>
      <c r="BV110" s="842">
        <v>4985153</v>
      </c>
      <c r="BW110" s="842"/>
      <c r="BX110" s="842"/>
      <c r="BY110" s="842"/>
      <c r="BZ110" s="842"/>
      <c r="CA110" s="842">
        <v>5129460</v>
      </c>
      <c r="CB110" s="842"/>
      <c r="CC110" s="842"/>
      <c r="CD110" s="842"/>
      <c r="CE110" s="842"/>
      <c r="CF110" s="866">
        <v>130.6</v>
      </c>
      <c r="CG110" s="867"/>
      <c r="CH110" s="867"/>
      <c r="CI110" s="867"/>
      <c r="CJ110" s="867"/>
      <c r="CK110" s="926" t="s">
        <v>415</v>
      </c>
      <c r="CL110" s="819"/>
      <c r="CM110" s="860" t="s">
        <v>416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418</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422</v>
      </c>
      <c r="BA112" s="752"/>
      <c r="BB112" s="752"/>
      <c r="BC112" s="752"/>
      <c r="BD112" s="752"/>
      <c r="BE112" s="752"/>
      <c r="BF112" s="752"/>
      <c r="BG112" s="752"/>
      <c r="BH112" s="752"/>
      <c r="BI112" s="752"/>
      <c r="BJ112" s="752"/>
      <c r="BK112" s="752"/>
      <c r="BL112" s="752"/>
      <c r="BM112" s="752"/>
      <c r="BN112" s="752"/>
      <c r="BO112" s="752"/>
      <c r="BP112" s="753"/>
      <c r="BQ112" s="816">
        <v>2316910</v>
      </c>
      <c r="BR112" s="817"/>
      <c r="BS112" s="817"/>
      <c r="BT112" s="817"/>
      <c r="BU112" s="817"/>
      <c r="BV112" s="817">
        <v>2011162</v>
      </c>
      <c r="BW112" s="817"/>
      <c r="BX112" s="817"/>
      <c r="BY112" s="817"/>
      <c r="BZ112" s="817"/>
      <c r="CA112" s="817">
        <v>1905052</v>
      </c>
      <c r="CB112" s="817"/>
      <c r="CC112" s="817"/>
      <c r="CD112" s="817"/>
      <c r="CE112" s="817"/>
      <c r="CF112" s="875">
        <v>48.5</v>
      </c>
      <c r="CG112" s="876"/>
      <c r="CH112" s="876"/>
      <c r="CI112" s="876"/>
      <c r="CJ112" s="876"/>
      <c r="CK112" s="927"/>
      <c r="CL112" s="821"/>
      <c r="CM112" s="815"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380868</v>
      </c>
      <c r="AB113" s="919"/>
      <c r="AC113" s="919"/>
      <c r="AD113" s="919"/>
      <c r="AE113" s="920"/>
      <c r="AF113" s="921">
        <v>375656</v>
      </c>
      <c r="AG113" s="919"/>
      <c r="AH113" s="919"/>
      <c r="AI113" s="919"/>
      <c r="AJ113" s="920"/>
      <c r="AK113" s="921">
        <v>393127</v>
      </c>
      <c r="AL113" s="919"/>
      <c r="AM113" s="919"/>
      <c r="AN113" s="919"/>
      <c r="AO113" s="920"/>
      <c r="AP113" s="922">
        <v>10</v>
      </c>
      <c r="AQ113" s="923"/>
      <c r="AR113" s="923"/>
      <c r="AS113" s="923"/>
      <c r="AT113" s="924"/>
      <c r="AU113" s="932"/>
      <c r="AV113" s="933"/>
      <c r="AW113" s="933"/>
      <c r="AX113" s="933"/>
      <c r="AY113" s="933"/>
      <c r="AZ113" s="815" t="s">
        <v>425</v>
      </c>
      <c r="BA113" s="752"/>
      <c r="BB113" s="752"/>
      <c r="BC113" s="752"/>
      <c r="BD113" s="752"/>
      <c r="BE113" s="752"/>
      <c r="BF113" s="752"/>
      <c r="BG113" s="752"/>
      <c r="BH113" s="752"/>
      <c r="BI113" s="752"/>
      <c r="BJ113" s="752"/>
      <c r="BK113" s="752"/>
      <c r="BL113" s="752"/>
      <c r="BM113" s="752"/>
      <c r="BN113" s="752"/>
      <c r="BO113" s="752"/>
      <c r="BP113" s="753"/>
      <c r="BQ113" s="816">
        <v>26212</v>
      </c>
      <c r="BR113" s="817"/>
      <c r="BS113" s="817"/>
      <c r="BT113" s="817"/>
      <c r="BU113" s="817"/>
      <c r="BV113" s="817">
        <v>22413</v>
      </c>
      <c r="BW113" s="817"/>
      <c r="BX113" s="817"/>
      <c r="BY113" s="817"/>
      <c r="BZ113" s="817"/>
      <c r="CA113" s="817">
        <v>20481</v>
      </c>
      <c r="CB113" s="817"/>
      <c r="CC113" s="817"/>
      <c r="CD113" s="817"/>
      <c r="CE113" s="817"/>
      <c r="CF113" s="875">
        <v>0.5</v>
      </c>
      <c r="CG113" s="876"/>
      <c r="CH113" s="876"/>
      <c r="CI113" s="876"/>
      <c r="CJ113" s="876"/>
      <c r="CK113" s="927"/>
      <c r="CL113" s="821"/>
      <c r="CM113" s="815"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4897</v>
      </c>
      <c r="AB114" s="780"/>
      <c r="AC114" s="780"/>
      <c r="AD114" s="780"/>
      <c r="AE114" s="781"/>
      <c r="AF114" s="782">
        <v>2014</v>
      </c>
      <c r="AG114" s="780"/>
      <c r="AH114" s="780"/>
      <c r="AI114" s="780"/>
      <c r="AJ114" s="781"/>
      <c r="AK114" s="782">
        <v>2010</v>
      </c>
      <c r="AL114" s="780"/>
      <c r="AM114" s="780"/>
      <c r="AN114" s="780"/>
      <c r="AO114" s="781"/>
      <c r="AP114" s="824">
        <v>0.1</v>
      </c>
      <c r="AQ114" s="825"/>
      <c r="AR114" s="825"/>
      <c r="AS114" s="825"/>
      <c r="AT114" s="826"/>
      <c r="AU114" s="932"/>
      <c r="AV114" s="933"/>
      <c r="AW114" s="933"/>
      <c r="AX114" s="933"/>
      <c r="AY114" s="933"/>
      <c r="AZ114" s="815" t="s">
        <v>428</v>
      </c>
      <c r="BA114" s="752"/>
      <c r="BB114" s="752"/>
      <c r="BC114" s="752"/>
      <c r="BD114" s="752"/>
      <c r="BE114" s="752"/>
      <c r="BF114" s="752"/>
      <c r="BG114" s="752"/>
      <c r="BH114" s="752"/>
      <c r="BI114" s="752"/>
      <c r="BJ114" s="752"/>
      <c r="BK114" s="752"/>
      <c r="BL114" s="752"/>
      <c r="BM114" s="752"/>
      <c r="BN114" s="752"/>
      <c r="BO114" s="752"/>
      <c r="BP114" s="753"/>
      <c r="BQ114" s="816">
        <v>1175483</v>
      </c>
      <c r="BR114" s="817"/>
      <c r="BS114" s="817"/>
      <c r="BT114" s="817"/>
      <c r="BU114" s="817"/>
      <c r="BV114" s="817">
        <v>1090863</v>
      </c>
      <c r="BW114" s="817"/>
      <c r="BX114" s="817"/>
      <c r="BY114" s="817"/>
      <c r="BZ114" s="817"/>
      <c r="CA114" s="817">
        <v>1051195</v>
      </c>
      <c r="CB114" s="817"/>
      <c r="CC114" s="817"/>
      <c r="CD114" s="817"/>
      <c r="CE114" s="817"/>
      <c r="CF114" s="875">
        <v>26.8</v>
      </c>
      <c r="CG114" s="876"/>
      <c r="CH114" s="876"/>
      <c r="CI114" s="876"/>
      <c r="CJ114" s="876"/>
      <c r="CK114" s="927"/>
      <c r="CL114" s="821"/>
      <c r="CM114" s="815"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431</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800687</v>
      </c>
      <c r="AB117" s="903"/>
      <c r="AC117" s="903"/>
      <c r="AD117" s="903"/>
      <c r="AE117" s="904"/>
      <c r="AF117" s="905">
        <v>827580</v>
      </c>
      <c r="AG117" s="903"/>
      <c r="AH117" s="903"/>
      <c r="AI117" s="903"/>
      <c r="AJ117" s="904"/>
      <c r="AK117" s="905">
        <v>810676</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294</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415</v>
      </c>
      <c r="B119" s="819"/>
      <c r="C119" s="860" t="s">
        <v>416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441</v>
      </c>
      <c r="BP119" s="878"/>
      <c r="BQ119" s="879">
        <v>8410647</v>
      </c>
      <c r="BR119" s="845"/>
      <c r="BS119" s="845"/>
      <c r="BT119" s="845"/>
      <c r="BU119" s="845"/>
      <c r="BV119" s="845">
        <v>8109591</v>
      </c>
      <c r="BW119" s="845"/>
      <c r="BX119" s="845"/>
      <c r="BY119" s="845"/>
      <c r="BZ119" s="845"/>
      <c r="CA119" s="845">
        <v>8106188</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443</v>
      </c>
      <c r="AV120" s="881"/>
      <c r="AW120" s="881"/>
      <c r="AX120" s="881"/>
      <c r="AY120" s="882"/>
      <c r="AZ120" s="860" t="s">
        <v>444</v>
      </c>
      <c r="BA120" s="808"/>
      <c r="BB120" s="808"/>
      <c r="BC120" s="808"/>
      <c r="BD120" s="808"/>
      <c r="BE120" s="808"/>
      <c r="BF120" s="808"/>
      <c r="BG120" s="808"/>
      <c r="BH120" s="808"/>
      <c r="BI120" s="808"/>
      <c r="BJ120" s="808"/>
      <c r="BK120" s="808"/>
      <c r="BL120" s="808"/>
      <c r="BM120" s="808"/>
      <c r="BN120" s="808"/>
      <c r="BO120" s="808"/>
      <c r="BP120" s="809"/>
      <c r="BQ120" s="861">
        <v>2550096</v>
      </c>
      <c r="BR120" s="842"/>
      <c r="BS120" s="842"/>
      <c r="BT120" s="842"/>
      <c r="BU120" s="842"/>
      <c r="BV120" s="842">
        <v>2497028</v>
      </c>
      <c r="BW120" s="842"/>
      <c r="BX120" s="842"/>
      <c r="BY120" s="842"/>
      <c r="BZ120" s="842"/>
      <c r="CA120" s="842">
        <v>2691725</v>
      </c>
      <c r="CB120" s="842"/>
      <c r="CC120" s="842"/>
      <c r="CD120" s="842"/>
      <c r="CE120" s="842"/>
      <c r="CF120" s="866">
        <v>68.5</v>
      </c>
      <c r="CG120" s="867"/>
      <c r="CH120" s="867"/>
      <c r="CI120" s="867"/>
      <c r="CJ120" s="867"/>
      <c r="CK120" s="868" t="s">
        <v>445</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t="s">
        <v>122</v>
      </c>
      <c r="DH120" s="842"/>
      <c r="DI120" s="842"/>
      <c r="DJ120" s="842"/>
      <c r="DK120" s="842"/>
      <c r="DL120" s="842" t="s">
        <v>122</v>
      </c>
      <c r="DM120" s="842"/>
      <c r="DN120" s="842"/>
      <c r="DO120" s="842"/>
      <c r="DP120" s="842"/>
      <c r="DQ120" s="842">
        <v>1532308</v>
      </c>
      <c r="DR120" s="842"/>
      <c r="DS120" s="842"/>
      <c r="DT120" s="842"/>
      <c r="DU120" s="842"/>
      <c r="DV120" s="843">
        <v>39</v>
      </c>
      <c r="DW120" s="843"/>
      <c r="DX120" s="843"/>
      <c r="DY120" s="843"/>
      <c r="DZ120" s="844"/>
    </row>
    <row r="121" spans="1:130" s="218" customFormat="1" ht="26.25" customHeight="1" x14ac:dyDescent="0.15">
      <c r="A121" s="820"/>
      <c r="B121" s="821"/>
      <c r="C121" s="863" t="s">
        <v>446</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447</v>
      </c>
      <c r="BA121" s="752"/>
      <c r="BB121" s="752"/>
      <c r="BC121" s="752"/>
      <c r="BD121" s="752"/>
      <c r="BE121" s="752"/>
      <c r="BF121" s="752"/>
      <c r="BG121" s="752"/>
      <c r="BH121" s="752"/>
      <c r="BI121" s="752"/>
      <c r="BJ121" s="752"/>
      <c r="BK121" s="752"/>
      <c r="BL121" s="752"/>
      <c r="BM121" s="752"/>
      <c r="BN121" s="752"/>
      <c r="BO121" s="752"/>
      <c r="BP121" s="753"/>
      <c r="BQ121" s="816">
        <v>2018</v>
      </c>
      <c r="BR121" s="817"/>
      <c r="BS121" s="817"/>
      <c r="BT121" s="817"/>
      <c r="BU121" s="817"/>
      <c r="BV121" s="817">
        <v>486</v>
      </c>
      <c r="BW121" s="817"/>
      <c r="BX121" s="817"/>
      <c r="BY121" s="817"/>
      <c r="BZ121" s="817"/>
      <c r="CA121" s="817" t="s">
        <v>122</v>
      </c>
      <c r="CB121" s="817"/>
      <c r="CC121" s="817"/>
      <c r="CD121" s="817"/>
      <c r="CE121" s="817"/>
      <c r="CF121" s="875" t="s">
        <v>122</v>
      </c>
      <c r="CG121" s="876"/>
      <c r="CH121" s="876"/>
      <c r="CI121" s="876"/>
      <c r="CJ121" s="876"/>
      <c r="CK121" s="869"/>
      <c r="CL121" s="855"/>
      <c r="CM121" s="855"/>
      <c r="CN121" s="855"/>
      <c r="CO121" s="856"/>
      <c r="CP121" s="835" t="s">
        <v>393</v>
      </c>
      <c r="CQ121" s="836"/>
      <c r="CR121" s="836"/>
      <c r="CS121" s="836"/>
      <c r="CT121" s="836"/>
      <c r="CU121" s="836"/>
      <c r="CV121" s="836"/>
      <c r="CW121" s="836"/>
      <c r="CX121" s="836"/>
      <c r="CY121" s="836"/>
      <c r="CZ121" s="836"/>
      <c r="DA121" s="836"/>
      <c r="DB121" s="836"/>
      <c r="DC121" s="836"/>
      <c r="DD121" s="836"/>
      <c r="DE121" s="836"/>
      <c r="DF121" s="837"/>
      <c r="DG121" s="816">
        <v>393953</v>
      </c>
      <c r="DH121" s="817"/>
      <c r="DI121" s="817"/>
      <c r="DJ121" s="817"/>
      <c r="DK121" s="817"/>
      <c r="DL121" s="817">
        <v>363535</v>
      </c>
      <c r="DM121" s="817"/>
      <c r="DN121" s="817"/>
      <c r="DO121" s="817"/>
      <c r="DP121" s="817"/>
      <c r="DQ121" s="817">
        <v>357369</v>
      </c>
      <c r="DR121" s="817"/>
      <c r="DS121" s="817"/>
      <c r="DT121" s="817"/>
      <c r="DU121" s="817"/>
      <c r="DV121" s="794">
        <v>9.1</v>
      </c>
      <c r="DW121" s="794"/>
      <c r="DX121" s="794"/>
      <c r="DY121" s="794"/>
      <c r="DZ121" s="795"/>
    </row>
    <row r="122" spans="1:130" s="218" customFormat="1" ht="26.25" customHeight="1" x14ac:dyDescent="0.15">
      <c r="A122" s="820"/>
      <c r="B122" s="821"/>
      <c r="C122" s="815"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448</v>
      </c>
      <c r="BA122" s="839"/>
      <c r="BB122" s="839"/>
      <c r="BC122" s="839"/>
      <c r="BD122" s="839"/>
      <c r="BE122" s="839"/>
      <c r="BF122" s="839"/>
      <c r="BG122" s="839"/>
      <c r="BH122" s="839"/>
      <c r="BI122" s="839"/>
      <c r="BJ122" s="839"/>
      <c r="BK122" s="839"/>
      <c r="BL122" s="839"/>
      <c r="BM122" s="839"/>
      <c r="BN122" s="839"/>
      <c r="BO122" s="839"/>
      <c r="BP122" s="840"/>
      <c r="BQ122" s="879">
        <v>4716332</v>
      </c>
      <c r="BR122" s="845"/>
      <c r="BS122" s="845"/>
      <c r="BT122" s="845"/>
      <c r="BU122" s="845"/>
      <c r="BV122" s="845">
        <v>4522879</v>
      </c>
      <c r="BW122" s="845"/>
      <c r="BX122" s="845"/>
      <c r="BY122" s="845"/>
      <c r="BZ122" s="845"/>
      <c r="CA122" s="845">
        <v>4226984</v>
      </c>
      <c r="CB122" s="845"/>
      <c r="CC122" s="845"/>
      <c r="CD122" s="845"/>
      <c r="CE122" s="845"/>
      <c r="CF122" s="846">
        <v>107.6</v>
      </c>
      <c r="CG122" s="847"/>
      <c r="CH122" s="847"/>
      <c r="CI122" s="847"/>
      <c r="CJ122" s="847"/>
      <c r="CK122" s="869"/>
      <c r="CL122" s="855"/>
      <c r="CM122" s="855"/>
      <c r="CN122" s="855"/>
      <c r="CO122" s="856"/>
      <c r="CP122" s="835" t="s">
        <v>391</v>
      </c>
      <c r="CQ122" s="836"/>
      <c r="CR122" s="836"/>
      <c r="CS122" s="836"/>
      <c r="CT122" s="836"/>
      <c r="CU122" s="836"/>
      <c r="CV122" s="836"/>
      <c r="CW122" s="836"/>
      <c r="CX122" s="836"/>
      <c r="CY122" s="836"/>
      <c r="CZ122" s="836"/>
      <c r="DA122" s="836"/>
      <c r="DB122" s="836"/>
      <c r="DC122" s="836"/>
      <c r="DD122" s="836"/>
      <c r="DE122" s="836"/>
      <c r="DF122" s="837"/>
      <c r="DG122" s="816">
        <v>7151</v>
      </c>
      <c r="DH122" s="817"/>
      <c r="DI122" s="817"/>
      <c r="DJ122" s="817"/>
      <c r="DK122" s="817"/>
      <c r="DL122" s="817">
        <v>4864</v>
      </c>
      <c r="DM122" s="817"/>
      <c r="DN122" s="817"/>
      <c r="DO122" s="817"/>
      <c r="DP122" s="817"/>
      <c r="DQ122" s="817">
        <v>15375</v>
      </c>
      <c r="DR122" s="817"/>
      <c r="DS122" s="817"/>
      <c r="DT122" s="817"/>
      <c r="DU122" s="817"/>
      <c r="DV122" s="794">
        <v>0.4</v>
      </c>
      <c r="DW122" s="794"/>
      <c r="DX122" s="794"/>
      <c r="DY122" s="794"/>
      <c r="DZ122" s="795"/>
    </row>
    <row r="123" spans="1:130" s="218" customFormat="1" ht="26.25" customHeight="1" x14ac:dyDescent="0.15">
      <c r="A123" s="820"/>
      <c r="B123" s="821"/>
      <c r="C123" s="815"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449</v>
      </c>
      <c r="BP123" s="878"/>
      <c r="BQ123" s="832">
        <v>7268446</v>
      </c>
      <c r="BR123" s="833"/>
      <c r="BS123" s="833"/>
      <c r="BT123" s="833"/>
      <c r="BU123" s="833"/>
      <c r="BV123" s="833">
        <v>7020393</v>
      </c>
      <c r="BW123" s="833"/>
      <c r="BX123" s="833"/>
      <c r="BY123" s="833"/>
      <c r="BZ123" s="833"/>
      <c r="CA123" s="833">
        <v>6918709</v>
      </c>
      <c r="CB123" s="833"/>
      <c r="CC123" s="833"/>
      <c r="CD123" s="833"/>
      <c r="CE123" s="833"/>
      <c r="CF123" s="748"/>
      <c r="CG123" s="749"/>
      <c r="CH123" s="749"/>
      <c r="CI123" s="749"/>
      <c r="CJ123" s="834"/>
      <c r="CK123" s="869"/>
      <c r="CL123" s="855"/>
      <c r="CM123" s="855"/>
      <c r="CN123" s="855"/>
      <c r="CO123" s="856"/>
      <c r="CP123" s="835" t="s">
        <v>390</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30.3</v>
      </c>
      <c r="BR124" s="831"/>
      <c r="BS124" s="831"/>
      <c r="BT124" s="831"/>
      <c r="BU124" s="831"/>
      <c r="BV124" s="831">
        <v>28.8</v>
      </c>
      <c r="BW124" s="831"/>
      <c r="BX124" s="831"/>
      <c r="BY124" s="831"/>
      <c r="BZ124" s="831"/>
      <c r="CA124" s="831">
        <v>30.2</v>
      </c>
      <c r="CB124" s="831"/>
      <c r="CC124" s="831"/>
      <c r="CD124" s="831"/>
      <c r="CE124" s="831"/>
      <c r="CF124" s="726"/>
      <c r="CG124" s="727"/>
      <c r="CH124" s="727"/>
      <c r="CI124" s="727"/>
      <c r="CJ124" s="862"/>
      <c r="CK124" s="870"/>
      <c r="CL124" s="870"/>
      <c r="CM124" s="870"/>
      <c r="CN124" s="870"/>
      <c r="CO124" s="871"/>
      <c r="CP124" s="835" t="s">
        <v>451</v>
      </c>
      <c r="CQ124" s="836"/>
      <c r="CR124" s="836"/>
      <c r="CS124" s="836"/>
      <c r="CT124" s="836"/>
      <c r="CU124" s="836"/>
      <c r="CV124" s="836"/>
      <c r="CW124" s="836"/>
      <c r="CX124" s="836"/>
      <c r="CY124" s="836"/>
      <c r="CZ124" s="836"/>
      <c r="DA124" s="836"/>
      <c r="DB124" s="836"/>
      <c r="DC124" s="836"/>
      <c r="DD124" s="836"/>
      <c r="DE124" s="836"/>
      <c r="DF124" s="837"/>
      <c r="DG124" s="763">
        <v>1915806</v>
      </c>
      <c r="DH124" s="764"/>
      <c r="DI124" s="764"/>
      <c r="DJ124" s="764"/>
      <c r="DK124" s="765"/>
      <c r="DL124" s="766">
        <v>1642763</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452</v>
      </c>
      <c r="CL125" s="852"/>
      <c r="CM125" s="852"/>
      <c r="CN125" s="852"/>
      <c r="CO125" s="853"/>
      <c r="CP125" s="860" t="s">
        <v>453</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454</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456</v>
      </c>
      <c r="AY127" s="812"/>
      <c r="AZ127" s="812"/>
      <c r="BA127" s="812"/>
      <c r="BB127" s="812"/>
      <c r="BC127" s="812"/>
      <c r="BD127" s="812"/>
      <c r="BE127" s="813"/>
      <c r="BF127" s="811" t="s">
        <v>457</v>
      </c>
      <c r="BG127" s="812"/>
      <c r="BH127" s="812"/>
      <c r="BI127" s="812"/>
      <c r="BJ127" s="812"/>
      <c r="BK127" s="812"/>
      <c r="BL127" s="813"/>
      <c r="BM127" s="811" t="s">
        <v>458</v>
      </c>
      <c r="BN127" s="812"/>
      <c r="BO127" s="812"/>
      <c r="BP127" s="812"/>
      <c r="BQ127" s="812"/>
      <c r="BR127" s="812"/>
      <c r="BS127" s="813"/>
      <c r="BT127" s="811" t="s">
        <v>459</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460</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461</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462</v>
      </c>
      <c r="X128" s="798"/>
      <c r="Y128" s="798"/>
      <c r="Z128" s="799"/>
      <c r="AA128" s="800">
        <v>4603</v>
      </c>
      <c r="AB128" s="801"/>
      <c r="AC128" s="801"/>
      <c r="AD128" s="801"/>
      <c r="AE128" s="802"/>
      <c r="AF128" s="803">
        <v>1995</v>
      </c>
      <c r="AG128" s="801"/>
      <c r="AH128" s="801"/>
      <c r="AI128" s="801"/>
      <c r="AJ128" s="802"/>
      <c r="AK128" s="803" t="s">
        <v>122</v>
      </c>
      <c r="AL128" s="801"/>
      <c r="AM128" s="801"/>
      <c r="AN128" s="801"/>
      <c r="AO128" s="802"/>
      <c r="AP128" s="804"/>
      <c r="AQ128" s="805"/>
      <c r="AR128" s="805"/>
      <c r="AS128" s="805"/>
      <c r="AT128" s="806"/>
      <c r="AU128" s="220"/>
      <c r="AV128" s="220"/>
      <c r="AW128" s="220"/>
      <c r="AX128" s="807" t="s">
        <v>463</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464</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465</v>
      </c>
      <c r="X129" s="777"/>
      <c r="Y129" s="777"/>
      <c r="Z129" s="778"/>
      <c r="AA129" s="779">
        <v>4278785</v>
      </c>
      <c r="AB129" s="780"/>
      <c r="AC129" s="780"/>
      <c r="AD129" s="780"/>
      <c r="AE129" s="781"/>
      <c r="AF129" s="782">
        <v>4233071</v>
      </c>
      <c r="AG129" s="780"/>
      <c r="AH129" s="780"/>
      <c r="AI129" s="780"/>
      <c r="AJ129" s="781"/>
      <c r="AK129" s="782">
        <v>4347948</v>
      </c>
      <c r="AL129" s="780"/>
      <c r="AM129" s="780"/>
      <c r="AN129" s="780"/>
      <c r="AO129" s="781"/>
      <c r="AP129" s="783"/>
      <c r="AQ129" s="784"/>
      <c r="AR129" s="784"/>
      <c r="AS129" s="784"/>
      <c r="AT129" s="785"/>
      <c r="AU129" s="221"/>
      <c r="AV129" s="221"/>
      <c r="AW129" s="221"/>
      <c r="AX129" s="751" t="s">
        <v>466</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468</v>
      </c>
      <c r="X130" s="777"/>
      <c r="Y130" s="777"/>
      <c r="Z130" s="778"/>
      <c r="AA130" s="779">
        <v>515770</v>
      </c>
      <c r="AB130" s="780"/>
      <c r="AC130" s="780"/>
      <c r="AD130" s="780"/>
      <c r="AE130" s="781"/>
      <c r="AF130" s="782">
        <v>453415</v>
      </c>
      <c r="AG130" s="780"/>
      <c r="AH130" s="780"/>
      <c r="AI130" s="780"/>
      <c r="AJ130" s="781"/>
      <c r="AK130" s="782">
        <v>419537</v>
      </c>
      <c r="AL130" s="780"/>
      <c r="AM130" s="780"/>
      <c r="AN130" s="780"/>
      <c r="AO130" s="781"/>
      <c r="AP130" s="783"/>
      <c r="AQ130" s="784"/>
      <c r="AR130" s="784"/>
      <c r="AS130" s="784"/>
      <c r="AT130" s="785"/>
      <c r="AU130" s="221"/>
      <c r="AV130" s="221"/>
      <c r="AW130" s="221"/>
      <c r="AX130" s="751" t="s">
        <v>469</v>
      </c>
      <c r="AY130" s="752"/>
      <c r="AZ130" s="752"/>
      <c r="BA130" s="752"/>
      <c r="BB130" s="752"/>
      <c r="BC130" s="752"/>
      <c r="BD130" s="752"/>
      <c r="BE130" s="753"/>
      <c r="BF130" s="754">
        <v>9</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470</v>
      </c>
      <c r="X131" s="761"/>
      <c r="Y131" s="761"/>
      <c r="Z131" s="762"/>
      <c r="AA131" s="763">
        <v>3763015</v>
      </c>
      <c r="AB131" s="764"/>
      <c r="AC131" s="764"/>
      <c r="AD131" s="764"/>
      <c r="AE131" s="765"/>
      <c r="AF131" s="766">
        <v>3779656</v>
      </c>
      <c r="AG131" s="764"/>
      <c r="AH131" s="764"/>
      <c r="AI131" s="764"/>
      <c r="AJ131" s="765"/>
      <c r="AK131" s="766">
        <v>3928411</v>
      </c>
      <c r="AL131" s="764"/>
      <c r="AM131" s="764"/>
      <c r="AN131" s="764"/>
      <c r="AO131" s="765"/>
      <c r="AP131" s="767"/>
      <c r="AQ131" s="768"/>
      <c r="AR131" s="768"/>
      <c r="AS131" s="768"/>
      <c r="AT131" s="769"/>
      <c r="AU131" s="221"/>
      <c r="AV131" s="221"/>
      <c r="AW131" s="221"/>
      <c r="AX131" s="729" t="s">
        <v>471</v>
      </c>
      <c r="AY131" s="730"/>
      <c r="AZ131" s="730"/>
      <c r="BA131" s="730"/>
      <c r="BB131" s="730"/>
      <c r="BC131" s="730"/>
      <c r="BD131" s="730"/>
      <c r="BE131" s="731"/>
      <c r="BF131" s="732">
        <v>30.2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473</v>
      </c>
      <c r="W132" s="742"/>
      <c r="X132" s="742"/>
      <c r="Y132" s="742"/>
      <c r="Z132" s="743"/>
      <c r="AA132" s="744">
        <v>7.4491863570000003</v>
      </c>
      <c r="AB132" s="745"/>
      <c r="AC132" s="745"/>
      <c r="AD132" s="745"/>
      <c r="AE132" s="746"/>
      <c r="AF132" s="747">
        <v>9.8466632940000007</v>
      </c>
      <c r="AG132" s="745"/>
      <c r="AH132" s="745"/>
      <c r="AI132" s="745"/>
      <c r="AJ132" s="746"/>
      <c r="AK132" s="747">
        <v>9.9566720489999998</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474</v>
      </c>
      <c r="W133" s="721"/>
      <c r="X133" s="721"/>
      <c r="Y133" s="721"/>
      <c r="Z133" s="722"/>
      <c r="AA133" s="723">
        <v>7.2</v>
      </c>
      <c r="AB133" s="724"/>
      <c r="AC133" s="724"/>
      <c r="AD133" s="724"/>
      <c r="AE133" s="725"/>
      <c r="AF133" s="723">
        <v>8</v>
      </c>
      <c r="AG133" s="724"/>
      <c r="AH133" s="724"/>
      <c r="AI133" s="724"/>
      <c r="AJ133" s="725"/>
      <c r="AK133" s="723">
        <v>9</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PyFHWqlli4faDVxBazXQmHfL4MIuF3f+iGkk7Q5WuNvueMNzzzLmwnTqrIG18egrXBGwzDD6L8DOzNGO/z3pnA==" saltValue="Z3CiEjG11mwgwvGWdD9aq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58" zoomScaleNormal="85" zoomScaleSheetLayoutView="100" workbookViewId="0">
      <selection activeCell="BC73" sqref="AX61:BC73"/>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VO4zyCtUyonY56Fkkk+ZGNT2FTGlo4YfaEeQ3nzuJqfItyhUZluGdzyCSr3oVz1mnR70Trpy3Q7O6N8sbQkNhQ==" saltValue="8tB9v5bqT0KKXYmaiqnQt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F52" zoomScaleNormal="100" zoomScaleSheetLayoutView="55" workbookViewId="0">
      <selection activeCell="I56" sqref="I56"/>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k9/bTFrfx2nnhiNzzrKBZbhIHoHpVmB7JbQYJfyIiCchc9Q1wzyvhSwyaZsN95whjCVOsqCKQoLi+Dvg2mvGg==" saltValue="+oy5DkGEySAALroN0NMiA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election activeCell="AP59" sqref="AP59"/>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483</v>
      </c>
      <c r="AL9" s="1131"/>
      <c r="AM9" s="1131"/>
      <c r="AN9" s="1132"/>
      <c r="AO9" s="269">
        <v>1016599</v>
      </c>
      <c r="AP9" s="269">
        <v>122956</v>
      </c>
      <c r="AQ9" s="270">
        <v>156369</v>
      </c>
      <c r="AR9" s="271">
        <v>-21.4</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484</v>
      </c>
      <c r="AL10" s="1131"/>
      <c r="AM10" s="1131"/>
      <c r="AN10" s="1132"/>
      <c r="AO10" s="272">
        <v>13279</v>
      </c>
      <c r="AP10" s="272">
        <v>1606</v>
      </c>
      <c r="AQ10" s="273">
        <v>21449</v>
      </c>
      <c r="AR10" s="274">
        <v>-92.5</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485</v>
      </c>
      <c r="AL11" s="1131"/>
      <c r="AM11" s="1131"/>
      <c r="AN11" s="1132"/>
      <c r="AO11" s="272">
        <v>7461</v>
      </c>
      <c r="AP11" s="272">
        <v>902</v>
      </c>
      <c r="AQ11" s="273">
        <v>1663</v>
      </c>
      <c r="AR11" s="274">
        <v>-45.8</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486</v>
      </c>
      <c r="AL12" s="1131"/>
      <c r="AM12" s="1131"/>
      <c r="AN12" s="1132"/>
      <c r="AO12" s="272" t="s">
        <v>487</v>
      </c>
      <c r="AP12" s="272" t="s">
        <v>487</v>
      </c>
      <c r="AQ12" s="273">
        <v>34</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488</v>
      </c>
      <c r="AL13" s="1131"/>
      <c r="AM13" s="1131"/>
      <c r="AN13" s="1132"/>
      <c r="AO13" s="272">
        <v>41416</v>
      </c>
      <c r="AP13" s="272">
        <v>5009</v>
      </c>
      <c r="AQ13" s="273">
        <v>5566</v>
      </c>
      <c r="AR13" s="274">
        <v>-10</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489</v>
      </c>
      <c r="AL14" s="1131"/>
      <c r="AM14" s="1131"/>
      <c r="AN14" s="1132"/>
      <c r="AO14" s="272">
        <v>37248</v>
      </c>
      <c r="AP14" s="272">
        <v>4505</v>
      </c>
      <c r="AQ14" s="273">
        <v>3589</v>
      </c>
      <c r="AR14" s="274">
        <v>25.5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490</v>
      </c>
      <c r="AL15" s="1134"/>
      <c r="AM15" s="1134"/>
      <c r="AN15" s="1135"/>
      <c r="AO15" s="272">
        <v>-95080</v>
      </c>
      <c r="AP15" s="272">
        <v>-11500</v>
      </c>
      <c r="AQ15" s="273">
        <v>-10547</v>
      </c>
      <c r="AR15" s="274">
        <v>9</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1020923</v>
      </c>
      <c r="AP16" s="272">
        <v>123479</v>
      </c>
      <c r="AQ16" s="273">
        <v>178125</v>
      </c>
      <c r="AR16" s="274">
        <v>-30.7</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495</v>
      </c>
      <c r="AL21" s="1137"/>
      <c r="AM21" s="1137"/>
      <c r="AN21" s="1138"/>
      <c r="AO21" s="285">
        <v>12.7</v>
      </c>
      <c r="AP21" s="286">
        <v>14.51</v>
      </c>
      <c r="AQ21" s="287">
        <v>-1.81</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496</v>
      </c>
      <c r="AL22" s="1137"/>
      <c r="AM22" s="1137"/>
      <c r="AN22" s="1138"/>
      <c r="AO22" s="290">
        <v>93.7</v>
      </c>
      <c r="AP22" s="291">
        <v>95.5</v>
      </c>
      <c r="AQ22" s="292">
        <v>-1.8</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500</v>
      </c>
      <c r="AL32" s="1121"/>
      <c r="AM32" s="1121"/>
      <c r="AN32" s="1122"/>
      <c r="AO32" s="300">
        <v>415539</v>
      </c>
      <c r="AP32" s="300">
        <v>50259</v>
      </c>
      <c r="AQ32" s="301">
        <v>89268</v>
      </c>
      <c r="AR32" s="302">
        <v>-43.7</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501</v>
      </c>
      <c r="AL33" s="1121"/>
      <c r="AM33" s="1121"/>
      <c r="AN33" s="112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502</v>
      </c>
      <c r="AL34" s="1121"/>
      <c r="AM34" s="1121"/>
      <c r="AN34" s="1122"/>
      <c r="AO34" s="300" t="s">
        <v>487</v>
      </c>
      <c r="AP34" s="300" t="s">
        <v>487</v>
      </c>
      <c r="AQ34" s="301" t="s">
        <v>487</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503</v>
      </c>
      <c r="AL35" s="1121"/>
      <c r="AM35" s="1121"/>
      <c r="AN35" s="1122"/>
      <c r="AO35" s="300">
        <v>393127</v>
      </c>
      <c r="AP35" s="300">
        <v>47548</v>
      </c>
      <c r="AQ35" s="301">
        <v>17003</v>
      </c>
      <c r="AR35" s="302">
        <v>179.6</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504</v>
      </c>
      <c r="AL36" s="1121"/>
      <c r="AM36" s="1121"/>
      <c r="AN36" s="1122"/>
      <c r="AO36" s="300">
        <v>2010</v>
      </c>
      <c r="AP36" s="300">
        <v>243</v>
      </c>
      <c r="AQ36" s="301">
        <v>5039</v>
      </c>
      <c r="AR36" s="302">
        <v>-95.2</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505</v>
      </c>
      <c r="AL37" s="1121"/>
      <c r="AM37" s="1121"/>
      <c r="AN37" s="1122"/>
      <c r="AO37" s="300" t="s">
        <v>487</v>
      </c>
      <c r="AP37" s="300" t="s">
        <v>487</v>
      </c>
      <c r="AQ37" s="301">
        <v>909</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506</v>
      </c>
      <c r="AL38" s="1124"/>
      <c r="AM38" s="1124"/>
      <c r="AN38" s="1125"/>
      <c r="AO38" s="303" t="s">
        <v>487</v>
      </c>
      <c r="AP38" s="303" t="s">
        <v>487</v>
      </c>
      <c r="AQ38" s="304">
        <v>25</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507</v>
      </c>
      <c r="AL39" s="1124"/>
      <c r="AM39" s="1124"/>
      <c r="AN39" s="1125"/>
      <c r="AO39" s="300" t="s">
        <v>487</v>
      </c>
      <c r="AP39" s="300" t="s">
        <v>487</v>
      </c>
      <c r="AQ39" s="301">
        <v>-4913</v>
      </c>
      <c r="AR39" s="302" t="s">
        <v>487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508</v>
      </c>
      <c r="AL40" s="1121"/>
      <c r="AM40" s="1121"/>
      <c r="AN40" s="1122"/>
      <c r="AO40" s="300">
        <v>-419537</v>
      </c>
      <c r="AP40" s="300">
        <v>-50742</v>
      </c>
      <c r="AQ40" s="301">
        <v>-72657</v>
      </c>
      <c r="AR40" s="302">
        <v>-30.2</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391139</v>
      </c>
      <c r="AP41" s="300">
        <v>47308</v>
      </c>
      <c r="AQ41" s="301">
        <v>34674</v>
      </c>
      <c r="AR41" s="302">
        <v>36.4</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478</v>
      </c>
      <c r="AN49" s="1115" t="s">
        <v>511</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927398</v>
      </c>
      <c r="AN51" s="322">
        <v>115348</v>
      </c>
      <c r="AO51" s="323">
        <v>-17.2</v>
      </c>
      <c r="AP51" s="324">
        <v>125391</v>
      </c>
      <c r="AQ51" s="325">
        <v>-13.6</v>
      </c>
      <c r="AR51" s="326">
        <v>-3.6</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427150</v>
      </c>
      <c r="AN52" s="330">
        <v>53128</v>
      </c>
      <c r="AO52" s="331">
        <v>22</v>
      </c>
      <c r="AP52" s="332">
        <v>68516</v>
      </c>
      <c r="AQ52" s="333">
        <v>-18.2</v>
      </c>
      <c r="AR52" s="334">
        <v>40.200000000000003</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1131996</v>
      </c>
      <c r="AN53" s="322">
        <v>141464</v>
      </c>
      <c r="AO53" s="323">
        <v>22.6</v>
      </c>
      <c r="AP53" s="324">
        <v>138402</v>
      </c>
      <c r="AQ53" s="325">
        <v>10.4</v>
      </c>
      <c r="AR53" s="326">
        <v>12.2</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544504</v>
      </c>
      <c r="AN54" s="330">
        <v>68046</v>
      </c>
      <c r="AO54" s="331">
        <v>28.1</v>
      </c>
      <c r="AP54" s="332">
        <v>70652</v>
      </c>
      <c r="AQ54" s="333">
        <v>3.1</v>
      </c>
      <c r="AR54" s="334">
        <v>25</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1726882</v>
      </c>
      <c r="AN55" s="322">
        <v>216646</v>
      </c>
      <c r="AO55" s="323">
        <v>53.1</v>
      </c>
      <c r="AP55" s="324">
        <v>146367</v>
      </c>
      <c r="AQ55" s="325">
        <v>5.8</v>
      </c>
      <c r="AR55" s="326">
        <v>47.3</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640794</v>
      </c>
      <c r="AN56" s="330">
        <v>80391</v>
      </c>
      <c r="AO56" s="331">
        <v>18.100000000000001</v>
      </c>
      <c r="AP56" s="332">
        <v>79441</v>
      </c>
      <c r="AQ56" s="333">
        <v>12.4</v>
      </c>
      <c r="AR56" s="334">
        <v>5.7</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1402470</v>
      </c>
      <c r="AN57" s="322">
        <v>172675</v>
      </c>
      <c r="AO57" s="323">
        <v>-20.3</v>
      </c>
      <c r="AP57" s="324">
        <v>165181</v>
      </c>
      <c r="AQ57" s="325">
        <v>12.9</v>
      </c>
      <c r="AR57" s="326">
        <v>-33.200000000000003</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591421</v>
      </c>
      <c r="AN58" s="330">
        <v>72817</v>
      </c>
      <c r="AO58" s="331">
        <v>-9.4</v>
      </c>
      <c r="AP58" s="332">
        <v>82246</v>
      </c>
      <c r="AQ58" s="333">
        <v>3.5</v>
      </c>
      <c r="AR58" s="334">
        <v>-12.9</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1503496</v>
      </c>
      <c r="AN59" s="322">
        <v>181845</v>
      </c>
      <c r="AO59" s="323">
        <v>5.3</v>
      </c>
      <c r="AP59" s="324">
        <v>166234</v>
      </c>
      <c r="AQ59" s="325">
        <v>0.6</v>
      </c>
      <c r="AR59" s="326">
        <v>4.7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867293</v>
      </c>
      <c r="AN60" s="330">
        <v>104898</v>
      </c>
      <c r="AO60" s="331">
        <v>44.1</v>
      </c>
      <c r="AP60" s="332">
        <v>89789</v>
      </c>
      <c r="AQ60" s="333">
        <v>9.1999999999999993</v>
      </c>
      <c r="AR60" s="334">
        <v>34.9</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1338448</v>
      </c>
      <c r="AN61" s="337">
        <v>165596</v>
      </c>
      <c r="AO61" s="338">
        <v>8.6999999999999993</v>
      </c>
      <c r="AP61" s="339">
        <v>148315</v>
      </c>
      <c r="AQ61" s="340">
        <v>3.2</v>
      </c>
      <c r="AR61" s="326">
        <v>5.5</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614232</v>
      </c>
      <c r="AN62" s="330">
        <v>75856</v>
      </c>
      <c r="AO62" s="331">
        <v>20.6</v>
      </c>
      <c r="AP62" s="332">
        <v>78129</v>
      </c>
      <c r="AQ62" s="333">
        <v>2</v>
      </c>
      <c r="AR62" s="334">
        <v>18.600000000000001</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nJHLIG3Ab6tFU6vDXKYkeuYYiZtGXkAC/qI+kUqM1c3u/bDlq9/xRYRqGlGRqfJRKlos3FRiXdAU/dugDyrxbQ==" saltValue="yCpr65sD0c4KAIYRQodoa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election activeCell="I56" sqref="I56"/>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1" spans="125:125" ht="13.5" hidden="1" customHeight="1" x14ac:dyDescent="0.15">
      <c r="DU121" s="247"/>
    </row>
  </sheetData>
  <sheetProtection algorithmName="SHA-512" hashValue="wAqpQbajhvW5YrqYsU9uO1DXulelEj4wVXK6Dx91NVgKvoX8lGOtQ6EJgQQn96N2t1Uy9/O0auyjhyi+H/AMqQ==" saltValue="RSROnpBtKQnBCMPE3Vztv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I56" sqref="I56"/>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nNTtkaoWBy3dvbyGQbt8SbbJWHt8BwwU6kVPLg2rTx2IYLnC1+P+Mc8v1Ce+4nhX7KmlTYtLYBNysTGQObNntg==" saltValue="FElCRkg09JNbTEfwt3GSP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0" zoomScaleSheetLayoutView="100" workbookViewId="0">
      <selection activeCell="I48" sqref="I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26.31</v>
      </c>
      <c r="G47" s="12">
        <v>27.61</v>
      </c>
      <c r="H47" s="12">
        <v>31.8</v>
      </c>
      <c r="I47" s="12">
        <v>28.86</v>
      </c>
      <c r="J47" s="13">
        <v>28.9</v>
      </c>
    </row>
    <row r="48" spans="2:10" ht="57.75" customHeight="1" x14ac:dyDescent="0.15">
      <c r="B48" s="14"/>
      <c r="C48" s="1141" t="s">
        <v>4</v>
      </c>
      <c r="D48" s="1141"/>
      <c r="E48" s="1142"/>
      <c r="F48" s="15">
        <v>14.54</v>
      </c>
      <c r="G48" s="16">
        <v>15.42</v>
      </c>
      <c r="H48" s="16">
        <v>12.39</v>
      </c>
      <c r="I48" s="16">
        <v>15.27</v>
      </c>
      <c r="J48" s="17">
        <v>12.07</v>
      </c>
    </row>
    <row r="49" spans="2:10" ht="57.75" customHeight="1" thickBot="1" x14ac:dyDescent="0.2">
      <c r="B49" s="18"/>
      <c r="C49" s="1143" t="s">
        <v>5</v>
      </c>
      <c r="D49" s="1143"/>
      <c r="E49" s="1144"/>
      <c r="F49" s="19" t="s">
        <v>530</v>
      </c>
      <c r="G49" s="20">
        <v>4.57</v>
      </c>
      <c r="H49" s="20" t="s">
        <v>531</v>
      </c>
      <c r="I49" s="20" t="s">
        <v>532</v>
      </c>
      <c r="J49" s="21" t="s">
        <v>533</v>
      </c>
    </row>
    <row r="50" spans="2:10" x14ac:dyDescent="0.15"/>
  </sheetData>
  <sheetProtection algorithmName="SHA-512" hashValue="hMDlNSmmWTUHYBbzL9IwhxUm45Y+zkRkirGKOPalDIx9DqinQ5UQsJSZIvczV2NZqKgw9+fbqAgsBffwZ2/dZQ==" saltValue="84WSAjDkuuNqYkyjAFVDk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山崎 開</cp:lastModifiedBy>
  <cp:lastPrinted>2026-03-16T01:47:53Z</cp:lastPrinted>
  <dcterms:created xsi:type="dcterms:W3CDTF">2026-02-23T06:13:01Z</dcterms:created>
  <dcterms:modified xsi:type="dcterms:W3CDTF">2026-03-16T05:39:05Z</dcterms:modified>
  <cp:category/>
</cp:coreProperties>
</file>